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11760" activeTab="0"/>
  </bookViews>
  <sheets>
    <sheet name="Осн.показатели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<sst xmlns="http://schemas.openxmlformats.org/spreadsheetml/2006/main" count="66" uniqueCount="53">
  <si>
    <t>Показатели</t>
  </si>
  <si>
    <t>Единица измерений</t>
  </si>
  <si>
    <t>2014 год</t>
  </si>
  <si>
    <t>Среднегодовая численность постоянного населения</t>
  </si>
  <si>
    <t>тыс. человек</t>
  </si>
  <si>
    <t>Отгружено товаров собственного производства, выполнено работ и услуг собственными силами по «чистым видам» экономической деятельности</t>
  </si>
  <si>
    <t>(по крупным и средним организациям)</t>
  </si>
  <si>
    <t>Индекс производства</t>
  </si>
  <si>
    <t>в % к предыдущему году*</t>
  </si>
  <si>
    <t>Прибыль прибыльных организаций</t>
  </si>
  <si>
    <t>млн. рублей</t>
  </si>
  <si>
    <t xml:space="preserve">Оплата труда наемных работников </t>
  </si>
  <si>
    <t xml:space="preserve">    в т.ч. фонд заработной платы </t>
  </si>
  <si>
    <t xml:space="preserve">Объем инвестиций в основной капитал за счет всех источников финансирования по крупным и средним организациям 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</si>
  <si>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</si>
  <si>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</si>
  <si>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</si>
  <si>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</si>
  <si>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</si>
  <si>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Демография</t>
  </si>
  <si>
    <t>Промышленность</t>
  </si>
  <si>
    <t>Рынок товаров и услуг</t>
  </si>
  <si>
    <t xml:space="preserve">Финансы </t>
  </si>
  <si>
    <t>Оборот общественного питания**</t>
  </si>
  <si>
    <t xml:space="preserve">Оборот розничной торговли** </t>
  </si>
  <si>
    <t>в % к предыдущему году *</t>
  </si>
  <si>
    <t>* в сопоставимых ценах</t>
  </si>
  <si>
    <t xml:space="preserve">к решению Собрания депутатов </t>
  </si>
  <si>
    <t>Копейского городского округа</t>
  </si>
  <si>
    <t xml:space="preserve">Начальник управления экономики и торговли </t>
  </si>
  <si>
    <t>администрации  городского округа</t>
  </si>
  <si>
    <t>О.Н. Ланге</t>
  </si>
  <si>
    <t>уточненный прогноз</t>
  </si>
  <si>
    <t>ожидаемое</t>
  </si>
  <si>
    <t>абсол.</t>
  </si>
  <si>
    <t>относит.</t>
  </si>
  <si>
    <t>Инвестиции и строительство</t>
  </si>
  <si>
    <t>Оплата труда</t>
  </si>
  <si>
    <t>** с 2014 года прогноз разрабатывается только по крупным и средним предприятиям, поэтому сравнение в относительных величинах произовдилось к уточненному прогнозу</t>
  </si>
  <si>
    <t>Отклонения от первоначального прогноза</t>
  </si>
  <si>
    <t>тыс. кв.м.</t>
  </si>
  <si>
    <t>Ввод в эксплуатацию жилых домов за счет всех источников финнасирвоания</t>
  </si>
  <si>
    <t>Среднегодовая численность работающих</t>
  </si>
  <si>
    <t>тыс. чел.</t>
  </si>
  <si>
    <t xml:space="preserve">Приложение </t>
  </si>
  <si>
    <t xml:space="preserve">Обрабатывающие производства </t>
  </si>
  <si>
    <t xml:space="preserve">Производство и распределение электроэнергии, газа и воды  </t>
  </si>
  <si>
    <t>первоначаль-ный прогноз</t>
  </si>
  <si>
    <t>Сельское хозяйство</t>
  </si>
  <si>
    <t>Продукция сельского хозяйства в хозяйствах всех категорий</t>
  </si>
  <si>
    <t>млн. руб.</t>
  </si>
  <si>
    <t>Информация об исполнении прогноза социально-экономического развития                                                                     Копейского городского округа на 2014 год (ожидаемое)</t>
  </si>
  <si>
    <t>от  28.01.2015  № 1030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</si>
</sst>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р_."/>
    <numFmt numFmtId="167" formatCode="0.0%"/>
    <numFmt numFmtId="168" formatCode="#,##0.0_р_.;\-#,##0.0_р_."/>
    <numFmt numFmtId="169" formatCode="#,##0.0_ ;\-#,##0.0\ "/>
    <numFmt numFmtId="170" formatCode="#,##0.000_ ;\-#,##0.0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164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 wrapText="1"/>
    </xf>
    <xf numFmtId="165" fontId="49" fillId="0" borderId="0" xfId="0" applyNumberFormat="1" applyFont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8" fontId="44" fillId="0" borderId="10" xfId="0" applyNumberFormat="1" applyFont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/>
    </xf>
    <xf numFmtId="165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7" fontId="50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69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164" fontId="50" fillId="0" borderId="0" xfId="0" applyNumberFormat="1" applyFont="1" applyAlignment="1">
      <alignment horizontal="right"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 wrapText="1"/>
    </xf>
    <xf numFmtId="166" fontId="44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\2014%20&#1075;&#1086;&#1076;\&#1055;&#1056;&#1054;&#1043;&#1053;&#1054;&#1047;%20&#1057;&#1069;&#1056;\&#1055;&#1056;&#1054;&#1043;&#1053;&#1054;&#1047;%20&#1057;&#1069;&#1056;%202015\&#1043;&#1086;&#1090;&#1086;&#1074;&#1099;&#1077;%20&#1087;&#1088;&#1086;&#1075;&#1085;&#1086;&#1079;&#1099;\&#1056;&#1077;&#1096;&#1077;&#1085;&#1080;&#1077;%20&#1086;%20&#1087;&#1088;&#1086;&#1075;&#1085;&#1086;&#1079;&#1077;%20&#1085;&#1072;%202015\&#1063;&#1080;&#1089;&#1083;&#1077;&#1085;&#1086;&#1089;&#1090;&#1100;%20&#1085;&#1072;&#1089;&#1077;&#1083;&#1077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\2014%20&#1075;&#1086;&#1076;\&#1055;&#1056;&#1054;&#1043;&#1053;&#1054;&#1047;%20&#1057;&#1069;&#1056;\&#1055;&#1056;&#1054;&#1043;&#1053;&#1054;&#1047;%20&#1057;&#1069;&#1056;%202015\&#1043;&#1086;&#1090;&#1086;&#1074;&#1099;&#1077;%20&#1087;&#1088;&#1086;&#1075;&#1085;&#1086;&#1079;&#1099;\&#1087;&#1088;&#1086;&#1075;&#1085;&#1086;&#1079;%20&#1052;&#1054;%20(&#1092;&#1086;&#1088;&#1084;&#1072;%202&#10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атели"/>
      <sheetName val="Лист1"/>
    </sheetNames>
    <sheetDataSet>
      <sheetData sheetId="0">
        <row r="6">
          <cell r="D6">
            <v>145.23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2п"/>
      <sheetName val="Лист1"/>
      <sheetName val="Лист2"/>
    </sheetNames>
    <sheetDataSet>
      <sheetData sheetId="2">
        <row r="13">
          <cell r="H13">
            <v>14.242066183308047</v>
          </cell>
          <cell r="I13">
            <v>15.661378620819846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0" zoomScaleNormal="120" zoomScalePageLayoutView="0" workbookViewId="0" topLeftCell="A1">
      <selection activeCell="K6" sqref="K6"/>
    </sheetView>
  </sheetViews>
  <sheetFormatPr defaultColWidth="9.140625" defaultRowHeight="15"/>
  <cols>
    <col min="1" max="1" width="30.00390625" style="20" customWidth="1"/>
    <col min="2" max="2" width="15.00390625" style="1" customWidth="1"/>
    <col min="3" max="3" width="14.7109375" style="7" customWidth="1"/>
    <col min="4" max="4" width="14.140625" style="7" customWidth="1"/>
    <col min="5" max="5" width="14.140625" style="11" customWidth="1"/>
    <col min="6" max="6" width="11.7109375" style="10" customWidth="1"/>
    <col min="7" max="7" width="11.7109375" style="13" customWidth="1"/>
  </cols>
  <sheetData>
    <row r="1" spans="1:7" ht="17.25" customHeight="1">
      <c r="A1" s="30"/>
      <c r="B1" s="31"/>
      <c r="C1" s="25"/>
      <c r="D1" s="63" t="s">
        <v>44</v>
      </c>
      <c r="E1" s="63"/>
      <c r="F1" s="63"/>
      <c r="G1" s="63"/>
    </row>
    <row r="2" spans="1:7" ht="17.25" customHeight="1">
      <c r="A2" s="30"/>
      <c r="B2" s="31"/>
      <c r="C2" s="25"/>
      <c r="D2" s="63" t="s">
        <v>27</v>
      </c>
      <c r="E2" s="63"/>
      <c r="F2" s="63"/>
      <c r="G2" s="63"/>
    </row>
    <row r="3" spans="1:7" ht="17.25" customHeight="1">
      <c r="A3" s="30"/>
      <c r="B3" s="31"/>
      <c r="C3" s="25"/>
      <c r="D3" s="63" t="s">
        <v>28</v>
      </c>
      <c r="E3" s="63"/>
      <c r="F3" s="63"/>
      <c r="G3" s="63"/>
    </row>
    <row r="4" spans="1:7" ht="23.25" customHeight="1">
      <c r="A4" s="30"/>
      <c r="B4" s="31"/>
      <c r="C4" s="25"/>
      <c r="D4" s="63" t="s">
        <v>52</v>
      </c>
      <c r="E4" s="63"/>
      <c r="F4" s="63"/>
      <c r="G4" s="63"/>
    </row>
    <row r="5" spans="1:7" ht="20.25">
      <c r="A5" s="30"/>
      <c r="B5" s="31"/>
      <c r="C5" s="32"/>
      <c r="D5" s="32"/>
      <c r="E5" s="26"/>
      <c r="F5" s="27"/>
      <c r="G5" s="28"/>
    </row>
    <row r="6" spans="1:7" ht="42" customHeight="1">
      <c r="A6" s="64" t="s">
        <v>51</v>
      </c>
      <c r="B6" s="64"/>
      <c r="C6" s="64"/>
      <c r="D6" s="64"/>
      <c r="E6" s="64"/>
      <c r="F6" s="64"/>
      <c r="G6" s="64"/>
    </row>
    <row r="8" spans="1:7" ht="43.5" customHeight="1">
      <c r="A8" s="60" t="s">
        <v>0</v>
      </c>
      <c r="B8" s="45" t="s">
        <v>1</v>
      </c>
      <c r="C8" s="62" t="s">
        <v>2</v>
      </c>
      <c r="D8" s="62"/>
      <c r="E8" s="62"/>
      <c r="F8" s="45" t="s">
        <v>39</v>
      </c>
      <c r="G8" s="45"/>
    </row>
    <row r="9" spans="1:7" ht="31.5" customHeight="1">
      <c r="A9" s="61"/>
      <c r="B9" s="45"/>
      <c r="C9" s="14" t="s">
        <v>47</v>
      </c>
      <c r="D9" s="9" t="s">
        <v>32</v>
      </c>
      <c r="E9" s="42" t="s">
        <v>33</v>
      </c>
      <c r="F9" s="35" t="s">
        <v>34</v>
      </c>
      <c r="G9" s="36" t="s">
        <v>35</v>
      </c>
    </row>
    <row r="10" spans="1:7" s="4" customFormat="1" ht="18" customHeight="1">
      <c r="A10" s="47" t="s">
        <v>20</v>
      </c>
      <c r="B10" s="48"/>
      <c r="C10" s="48"/>
      <c r="D10" s="48"/>
      <c r="E10" s="48"/>
      <c r="F10" s="48"/>
      <c r="G10" s="48"/>
    </row>
    <row r="11" spans="1:7" ht="100.5" customHeight="1">
      <c r="A11" s="23" t="s">
        <v>5</v>
      </c>
      <c r="B11" s="52" t="s">
        <v>10</v>
      </c>
      <c r="C11" s="51">
        <f>C13+C15</f>
        <v>13156.92158</v>
      </c>
      <c r="D11" s="51">
        <f>D13+D15</f>
        <v>15548.87287</v>
      </c>
      <c r="E11" s="51">
        <f>E13+E15</f>
        <v>14447.62</v>
      </c>
      <c r="F11" s="44">
        <f>E11-C11</f>
        <v>1290.6984200000006</v>
      </c>
      <c r="G11" s="46">
        <f>E11/C11-1</f>
        <v>0.09810033541295926</v>
      </c>
    </row>
    <row r="12" spans="1:7" ht="39" customHeight="1">
      <c r="A12" s="22" t="s">
        <v>6</v>
      </c>
      <c r="B12" s="52"/>
      <c r="C12" s="51"/>
      <c r="D12" s="51"/>
      <c r="E12" s="51"/>
      <c r="F12" s="45"/>
      <c r="G12" s="46"/>
    </row>
    <row r="13" spans="1:7" ht="31.5">
      <c r="A13" s="22" t="s">
        <v>45</v>
      </c>
      <c r="B13" s="35" t="s">
        <v>10</v>
      </c>
      <c r="C13" s="37">
        <f>12025591.09/1000</f>
        <v>12025.59109</v>
      </c>
      <c r="D13" s="37">
        <f>14494432.79/1000</f>
        <v>14494.432789999999</v>
      </c>
      <c r="E13" s="41">
        <v>13454.95</v>
      </c>
      <c r="F13" s="34">
        <f>E13-C13</f>
        <v>1429.3589100000008</v>
      </c>
      <c r="G13" s="36">
        <f>E13/C13-1</f>
        <v>0.11885976325842296</v>
      </c>
    </row>
    <row r="14" spans="1:7" ht="50.25" customHeight="1">
      <c r="A14" s="38" t="s">
        <v>7</v>
      </c>
      <c r="B14" s="35" t="s">
        <v>8</v>
      </c>
      <c r="C14" s="9">
        <v>99.4</v>
      </c>
      <c r="D14" s="9">
        <v>110</v>
      </c>
      <c r="E14" s="16">
        <v>123.5</v>
      </c>
      <c r="F14" s="14">
        <f>E14-C14</f>
        <v>24.099999999999994</v>
      </c>
      <c r="G14" s="36"/>
    </row>
    <row r="15" spans="1:7" ht="47.25">
      <c r="A15" s="38" t="s">
        <v>46</v>
      </c>
      <c r="B15" s="35" t="s">
        <v>10</v>
      </c>
      <c r="C15" s="37">
        <f>1131330.49/1000</f>
        <v>1131.33049</v>
      </c>
      <c r="D15" s="37">
        <f>1054440.08/1000</f>
        <v>1054.44008</v>
      </c>
      <c r="E15" s="37">
        <v>992.67</v>
      </c>
      <c r="F15" s="34">
        <f>E15-C15</f>
        <v>-138.6604900000001</v>
      </c>
      <c r="G15" s="36">
        <f>E15/C15-1</f>
        <v>-0.12256408823561371</v>
      </c>
    </row>
    <row r="16" spans="1:7" ht="15.75">
      <c r="A16" s="55" t="s">
        <v>48</v>
      </c>
      <c r="B16" s="56"/>
      <c r="C16" s="56"/>
      <c r="D16" s="56"/>
      <c r="E16" s="56"/>
      <c r="F16" s="56"/>
      <c r="G16" s="52"/>
    </row>
    <row r="17" spans="1:7" ht="47.25">
      <c r="A17" s="38" t="s">
        <v>49</v>
      </c>
      <c r="B17" s="35" t="s">
        <v>50</v>
      </c>
      <c r="C17" s="37">
        <v>2972</v>
      </c>
      <c r="D17" s="37">
        <v>2713.47</v>
      </c>
      <c r="E17" s="33">
        <v>2754</v>
      </c>
      <c r="F17" s="34">
        <f>E17-C17</f>
        <v>-218</v>
      </c>
      <c r="G17" s="36">
        <f>E17/C17-1</f>
        <v>-0.07335127860026913</v>
      </c>
    </row>
    <row r="18" spans="1:7" s="5" customFormat="1" ht="18" customHeight="1">
      <c r="A18" s="45" t="s">
        <v>22</v>
      </c>
      <c r="B18" s="45"/>
      <c r="C18" s="45"/>
      <c r="D18" s="45"/>
      <c r="E18" s="45"/>
      <c r="F18" s="45"/>
      <c r="G18" s="45"/>
    </row>
    <row r="19" spans="1:7" ht="36" customHeight="1">
      <c r="A19" s="38" t="s">
        <v>9</v>
      </c>
      <c r="B19" s="35" t="s">
        <v>10</v>
      </c>
      <c r="C19" s="9">
        <v>1755.3</v>
      </c>
      <c r="D19" s="9">
        <v>1301.3</v>
      </c>
      <c r="E19" s="16">
        <v>1078.656</v>
      </c>
      <c r="F19" s="17">
        <f>E19-C19</f>
        <v>-676.644</v>
      </c>
      <c r="G19" s="36">
        <f>E19/C19-1</f>
        <v>-0.385486241668091</v>
      </c>
    </row>
    <row r="20" spans="1:7" s="5" customFormat="1" ht="18" customHeight="1">
      <c r="A20" s="45" t="s">
        <v>37</v>
      </c>
      <c r="B20" s="45"/>
      <c r="C20" s="45"/>
      <c r="D20" s="45"/>
      <c r="E20" s="45"/>
      <c r="F20" s="45"/>
      <c r="G20" s="45"/>
    </row>
    <row r="21" spans="1:9" ht="34.5" customHeight="1">
      <c r="A21" s="38" t="s">
        <v>11</v>
      </c>
      <c r="B21" s="35" t="s">
        <v>10</v>
      </c>
      <c r="C21" s="9">
        <v>9659.7</v>
      </c>
      <c r="D21" s="9">
        <v>9522.6</v>
      </c>
      <c r="E21" s="16">
        <f>E22+I21</f>
        <v>9526</v>
      </c>
      <c r="F21" s="16">
        <f>E21-C21</f>
        <v>-133.70000000000073</v>
      </c>
      <c r="G21" s="36">
        <f>E21/C21-1</f>
        <v>-0.01384100955516221</v>
      </c>
      <c r="I21" s="15">
        <f>C21-C22</f>
        <v>1143.7000000000007</v>
      </c>
    </row>
    <row r="22" spans="1:7" ht="31.5">
      <c r="A22" s="38" t="s">
        <v>12</v>
      </c>
      <c r="B22" s="35" t="s">
        <v>10</v>
      </c>
      <c r="C22" s="9">
        <v>8516</v>
      </c>
      <c r="D22" s="9">
        <v>8322.5</v>
      </c>
      <c r="E22" s="16">
        <v>8382.3</v>
      </c>
      <c r="F22" s="14">
        <f>E22-C22</f>
        <v>-133.70000000000073</v>
      </c>
      <c r="G22" s="36">
        <f>E22/C22-1</f>
        <v>-0.015699859088774137</v>
      </c>
    </row>
    <row r="23" spans="1:7" ht="31.5">
      <c r="A23" s="38" t="s">
        <v>42</v>
      </c>
      <c r="B23" s="35" t="s">
        <v>43</v>
      </c>
      <c r="C23" s="9">
        <v>26.4</v>
      </c>
      <c r="D23" s="9">
        <v>25.8</v>
      </c>
      <c r="E23" s="16">
        <v>26</v>
      </c>
      <c r="F23" s="16">
        <f>E23-C23</f>
        <v>-0.3999999999999986</v>
      </c>
      <c r="G23" s="36">
        <f>E23/C23-1</f>
        <v>-0.015151515151515138</v>
      </c>
    </row>
    <row r="24" spans="1:7" s="5" customFormat="1" ht="18" customHeight="1">
      <c r="A24" s="55" t="s">
        <v>36</v>
      </c>
      <c r="B24" s="56"/>
      <c r="C24" s="56"/>
      <c r="D24" s="56"/>
      <c r="E24" s="56"/>
      <c r="F24" s="56"/>
      <c r="G24" s="52"/>
    </row>
    <row r="25" spans="1:7" ht="33.75" customHeight="1">
      <c r="A25" s="54" t="s">
        <v>13</v>
      </c>
      <c r="B25" s="35" t="s">
        <v>10</v>
      </c>
      <c r="C25" s="9">
        <v>1897.7</v>
      </c>
      <c r="D25" s="9">
        <v>1710.3</v>
      </c>
      <c r="E25" s="16">
        <v>2257.5</v>
      </c>
      <c r="F25" s="16">
        <f>E25-C25</f>
        <v>359.79999999999995</v>
      </c>
      <c r="G25" s="36">
        <f>E25/C25-1</f>
        <v>0.18959793434157124</v>
      </c>
    </row>
    <row r="26" spans="1:7" ht="48.75" customHeight="1">
      <c r="A26" s="54"/>
      <c r="B26" s="35" t="s">
        <v>25</v>
      </c>
      <c r="C26" s="9">
        <v>102</v>
      </c>
      <c r="D26" s="9">
        <v>108.6</v>
      </c>
      <c r="E26" s="17">
        <v>110</v>
      </c>
      <c r="F26" s="17">
        <f>E26-C26</f>
        <v>8</v>
      </c>
      <c r="G26" s="36"/>
    </row>
    <row r="27" spans="1:7" ht="48.75" customHeight="1">
      <c r="A27" s="38" t="s">
        <v>41</v>
      </c>
      <c r="B27" s="35" t="s">
        <v>40</v>
      </c>
      <c r="C27" s="9">
        <v>161.2</v>
      </c>
      <c r="D27" s="9">
        <v>118</v>
      </c>
      <c r="E27" s="24">
        <v>126.778</v>
      </c>
      <c r="F27" s="17">
        <f>E27-C27</f>
        <v>-34.42199999999998</v>
      </c>
      <c r="G27" s="36">
        <f>E27/C27-1</f>
        <v>-0.2135359801488833</v>
      </c>
    </row>
    <row r="28" spans="1:7" s="6" customFormat="1" ht="18" customHeight="1">
      <c r="A28" s="57" t="s">
        <v>21</v>
      </c>
      <c r="B28" s="58"/>
      <c r="C28" s="58"/>
      <c r="D28" s="58"/>
      <c r="E28" s="58"/>
      <c r="F28" s="58"/>
      <c r="G28" s="59"/>
    </row>
    <row r="29" spans="1:7" ht="31.5" customHeight="1">
      <c r="A29" s="54" t="s">
        <v>24</v>
      </c>
      <c r="B29" s="35" t="s">
        <v>10</v>
      </c>
      <c r="C29" s="9">
        <v>13622.7</v>
      </c>
      <c r="D29" s="9">
        <v>5469.6</v>
      </c>
      <c r="E29" s="16">
        <v>5500.3</v>
      </c>
      <c r="F29" s="16">
        <f>E29-D29</f>
        <v>30.699999999999818</v>
      </c>
      <c r="G29" s="36">
        <f>E29/D29-1</f>
        <v>0.005612841889717668</v>
      </c>
    </row>
    <row r="30" spans="1:7" ht="45" customHeight="1">
      <c r="A30" s="54"/>
      <c r="B30" s="35" t="s">
        <v>8</v>
      </c>
      <c r="C30" s="9">
        <v>106</v>
      </c>
      <c r="D30" s="9">
        <v>101.3</v>
      </c>
      <c r="E30" s="16">
        <v>102</v>
      </c>
      <c r="F30" s="16">
        <f>E30-D30</f>
        <v>0.7000000000000028</v>
      </c>
      <c r="G30" s="36">
        <f>E30/D30-1</f>
        <v>0.006910167818361401</v>
      </c>
    </row>
    <row r="31" spans="1:7" ht="21" customHeight="1">
      <c r="A31" s="54" t="s">
        <v>23</v>
      </c>
      <c r="B31" s="35" t="s">
        <v>10</v>
      </c>
      <c r="C31" s="9">
        <v>385.1</v>
      </c>
      <c r="D31" s="9">
        <v>165.4</v>
      </c>
      <c r="E31" s="16">
        <v>166.438</v>
      </c>
      <c r="F31" s="16">
        <f>E31-D31</f>
        <v>1.0379999999999825</v>
      </c>
      <c r="G31" s="36">
        <f>E31/D31-1</f>
        <v>0.00627569528415961</v>
      </c>
    </row>
    <row r="32" spans="1:7" ht="45" customHeight="1">
      <c r="A32" s="54"/>
      <c r="B32" s="35" t="s">
        <v>8</v>
      </c>
      <c r="C32" s="9">
        <v>102</v>
      </c>
      <c r="D32" s="9">
        <v>100.2</v>
      </c>
      <c r="E32" s="16">
        <v>101.5</v>
      </c>
      <c r="F32" s="16">
        <f>E32-D32</f>
        <v>1.2999999999999972</v>
      </c>
      <c r="G32" s="36">
        <f>E32/D32-1</f>
        <v>0.012974051896207595</v>
      </c>
    </row>
    <row r="33" spans="1:7" ht="18" customHeight="1">
      <c r="A33" s="55" t="s">
        <v>19</v>
      </c>
      <c r="B33" s="56"/>
      <c r="C33" s="56"/>
      <c r="D33" s="56"/>
      <c r="E33" s="56"/>
      <c r="F33" s="56"/>
      <c r="G33" s="52"/>
    </row>
    <row r="34" spans="1:7" ht="33" customHeight="1">
      <c r="A34" s="38" t="s">
        <v>3</v>
      </c>
      <c r="B34" s="35" t="s">
        <v>4</v>
      </c>
      <c r="C34" s="9">
        <v>143.6</v>
      </c>
      <c r="D34" s="9">
        <f>'[1]Осн.показатели'!D6</f>
        <v>145.23</v>
      </c>
      <c r="E34" s="39">
        <v>145.418</v>
      </c>
      <c r="F34" s="17">
        <f>E34-C34</f>
        <v>1.818000000000012</v>
      </c>
      <c r="G34" s="36">
        <f>E34/C34-1</f>
        <v>0.01266016713091922</v>
      </c>
    </row>
    <row r="35" spans="1:7" s="3" customFormat="1" ht="49.5" customHeight="1">
      <c r="A35" s="21" t="s">
        <v>14</v>
      </c>
      <c r="B35" s="2" t="s">
        <v>15</v>
      </c>
      <c r="C35" s="18">
        <v>13.92</v>
      </c>
      <c r="D35" s="19">
        <f>'[2]Лист2'!H13</f>
        <v>14.242066183308047</v>
      </c>
      <c r="E35" s="40">
        <v>14.28</v>
      </c>
      <c r="F35" s="17">
        <f>E35-C35</f>
        <v>0.35999999999999943</v>
      </c>
      <c r="G35" s="36">
        <f>E35/C35-1</f>
        <v>0.025862068965517127</v>
      </c>
    </row>
    <row r="36" spans="1:7" s="3" customFormat="1" ht="49.5" customHeight="1">
      <c r="A36" s="21" t="s">
        <v>16</v>
      </c>
      <c r="B36" s="2" t="s">
        <v>15</v>
      </c>
      <c r="C36" s="18">
        <v>14.8</v>
      </c>
      <c r="D36" s="19">
        <f>'[2]Лист2'!I13</f>
        <v>15.661378620819846</v>
      </c>
      <c r="E36" s="40">
        <v>14.79</v>
      </c>
      <c r="F36" s="17">
        <f>E36-C36</f>
        <v>-0.010000000000001563</v>
      </c>
      <c r="G36" s="36">
        <f>E36/C36-1</f>
        <v>-0.0006756756756758353</v>
      </c>
    </row>
    <row r="37" spans="1:7" s="3" customFormat="1" ht="49.5" customHeight="1">
      <c r="A37" s="21" t="s">
        <v>17</v>
      </c>
      <c r="B37" s="2" t="s">
        <v>15</v>
      </c>
      <c r="C37" s="18">
        <v>-0.9</v>
      </c>
      <c r="D37" s="19">
        <f>D35-D36</f>
        <v>-1.419312437511799</v>
      </c>
      <c r="E37" s="40">
        <f>E35-E36</f>
        <v>-0.5099999999999998</v>
      </c>
      <c r="F37" s="17">
        <f>E37-C37</f>
        <v>0.39000000000000024</v>
      </c>
      <c r="G37" s="36">
        <f>E37/C37-1</f>
        <v>-0.43333333333333357</v>
      </c>
    </row>
    <row r="38" spans="1:7" s="3" customFormat="1" ht="49.5" customHeight="1">
      <c r="A38" s="21" t="s">
        <v>18</v>
      </c>
      <c r="B38" s="2" t="s">
        <v>15</v>
      </c>
      <c r="C38" s="18">
        <v>7.3</v>
      </c>
      <c r="D38" s="19">
        <v>16.1</v>
      </c>
      <c r="E38" s="40">
        <v>17.15</v>
      </c>
      <c r="F38" s="17">
        <f>E38-C38</f>
        <v>9.849999999999998</v>
      </c>
      <c r="G38" s="36">
        <f>E38/C38-1</f>
        <v>1.3493150684931505</v>
      </c>
    </row>
    <row r="40" spans="1:7" s="8" customFormat="1" ht="15.75">
      <c r="A40" s="53" t="s">
        <v>26</v>
      </c>
      <c r="B40" s="53"/>
      <c r="C40" s="53"/>
      <c r="D40" s="53"/>
      <c r="E40" s="12"/>
      <c r="F40" s="10"/>
      <c r="G40" s="13"/>
    </row>
    <row r="41" spans="1:7" s="8" customFormat="1" ht="27" customHeight="1">
      <c r="A41" s="50" t="s">
        <v>38</v>
      </c>
      <c r="B41" s="50"/>
      <c r="C41" s="50"/>
      <c r="D41" s="50"/>
      <c r="E41" s="50"/>
      <c r="F41" s="50"/>
      <c r="G41" s="50"/>
    </row>
    <row r="45" spans="1:7" s="29" customFormat="1" ht="21">
      <c r="A45" s="49" t="s">
        <v>29</v>
      </c>
      <c r="B45" s="49"/>
      <c r="C45" s="49"/>
      <c r="D45" s="49"/>
      <c r="E45" s="26"/>
      <c r="F45" s="27"/>
      <c r="G45" s="28"/>
    </row>
    <row r="46" spans="1:7" s="29" customFormat="1" ht="21">
      <c r="A46" s="49" t="s">
        <v>30</v>
      </c>
      <c r="B46" s="49"/>
      <c r="C46" s="49"/>
      <c r="D46" s="25"/>
      <c r="E46" s="26"/>
      <c r="F46" s="43" t="s">
        <v>31</v>
      </c>
      <c r="G46" s="43"/>
    </row>
  </sheetData>
  <sheetProtection/>
  <mergeCells count="30">
    <mergeCell ref="D1:G1"/>
    <mergeCell ref="A16:G16"/>
    <mergeCell ref="A6:G6"/>
    <mergeCell ref="A20:G20"/>
    <mergeCell ref="A18:G18"/>
    <mergeCell ref="D2:G2"/>
    <mergeCell ref="D3:G3"/>
    <mergeCell ref="D4:G4"/>
    <mergeCell ref="E11:E12"/>
    <mergeCell ref="A28:G28"/>
    <mergeCell ref="F8:G8"/>
    <mergeCell ref="B8:B9"/>
    <mergeCell ref="A8:A9"/>
    <mergeCell ref="C8:E8"/>
    <mergeCell ref="F46:G46"/>
    <mergeCell ref="F11:F12"/>
    <mergeCell ref="G11:G12"/>
    <mergeCell ref="A10:G10"/>
    <mergeCell ref="A45:D45"/>
    <mergeCell ref="A41:G41"/>
    <mergeCell ref="A46:C46"/>
    <mergeCell ref="D11:D12"/>
    <mergeCell ref="B11:B12"/>
    <mergeCell ref="A40:D40"/>
    <mergeCell ref="A29:A30"/>
    <mergeCell ref="A31:A32"/>
    <mergeCell ref="A25:A26"/>
    <mergeCell ref="C11:C12"/>
    <mergeCell ref="A33:G33"/>
    <mergeCell ref="A24:G24"/>
  </mergeCells>
  <printOptions horizontalCentered="1"/>
  <pageMargins left="1.1811023622047245" right="0.3937007874015748" top="0.7874015748031497" bottom="0.3937007874015748" header="0.31496062992125984" footer="0.31496062992125984"/>
  <pageSetup horizontalDpi="600" verticalDpi="600" orientation="portrait" paperSize="9" scale="76" r:id="rId1"/>
  <headerFooter differentFirst="1">
    <oddHeader>&amp;C&amp;P</oddHeader>
  </headerFooter>
  <rowBreaks count="1" manualBreakCount="1">
    <brk id="30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Дина Александровна</dc:creator>
  <cp:keywords/>
  <dc:description/>
  <cp:lastModifiedBy>Мария</cp:lastModifiedBy>
  <cp:lastPrinted>2015-01-27T06:39:27Z</cp:lastPrinted>
  <dcterms:created xsi:type="dcterms:W3CDTF">2014-05-28T03:05:33Z</dcterms:created>
  <dcterms:modified xsi:type="dcterms:W3CDTF">2015-02-16T05:14:34Z</dcterms:modified>
  <cp:category/>
  <cp:version/>
  <cp:contentType/>
  <cp:contentStatus/>
</cp:coreProperties>
</file>