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ц.п.уточн (3)" sheetId="1" r:id="rId1"/>
  </sheets>
  <definedNames/>
  <calcPr fullCalcOnLoad="1"/>
</workbook>
</file>

<file path=xl/sharedStrings.xml><?xml version="1.0" encoding="utf-8"?>
<sst xmlns="http://schemas.openxmlformats.org/spreadsheetml/2006/main" count="112" uniqueCount="107">
  <si>
    <t>1.</t>
  </si>
  <si>
    <t>2.</t>
  </si>
  <si>
    <t>3.</t>
  </si>
  <si>
    <t>ЦП "Об экологической программе на 2006-2010 годы"</t>
  </si>
  <si>
    <t>4.</t>
  </si>
  <si>
    <t>5.</t>
  </si>
  <si>
    <t>6.</t>
  </si>
  <si>
    <t>7.</t>
  </si>
  <si>
    <t>ЦП"Организация здорового питания обучающихся в образовательных учреждениях г. Копейска на 2006-2010гг."</t>
  </si>
  <si>
    <t>8.</t>
  </si>
  <si>
    <t>9.</t>
  </si>
  <si>
    <t>10.</t>
  </si>
  <si>
    <t>11.</t>
  </si>
  <si>
    <t>ЦП "Развитие дошкольного образования КГО на 2006-2010 гг."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</si>
  <si>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</si>
  <si>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</si>
  <si>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</si>
  <si>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</si>
  <si>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</si>
  <si>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</si>
  <si>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</si>
  <si>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</si>
  <si>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</si>
  <si>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</si>
  <si>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ЦП "Развитие физической культуры и спорта на 2007-2010 годы"</t>
  </si>
  <si>
    <t>22.</t>
  </si>
  <si>
    <t>23.</t>
  </si>
  <si>
    <t>24.</t>
  </si>
  <si>
    <t>ЦП "Развитие статистических информационных ресурсов МО КГО на 2006-2010 годы"</t>
  </si>
  <si>
    <t>25.</t>
  </si>
  <si>
    <t>26.</t>
  </si>
  <si>
    <t>27.</t>
  </si>
  <si>
    <t>28.</t>
  </si>
  <si>
    <t>29.</t>
  </si>
  <si>
    <t>30.</t>
  </si>
  <si>
    <t>31.</t>
  </si>
  <si>
    <t>32.</t>
  </si>
  <si>
    <t>Благоустройство дворовых территорий "Двор 2008-2010гг."</t>
  </si>
  <si>
    <t>ИТОГО - национальные проекты</t>
  </si>
  <si>
    <t>Копейского городского округа</t>
  </si>
  <si>
    <t>Наименование  программы</t>
  </si>
  <si>
    <t xml:space="preserve">руководитель финансового управления </t>
  </si>
  <si>
    <t>ЦП "Противодействие незаконному обороту наркотических средств и профилактике наркомании на 2007-2010 годы"</t>
  </si>
  <si>
    <t>ЦП "Оснащение средствами учета расхода энергоресурсов и воды объектов бюджетной сферы на 2006-2010гг."</t>
  </si>
  <si>
    <t>ИТОГО - целевые программы МО</t>
  </si>
  <si>
    <t>ИТОГО - инвестиционные программы</t>
  </si>
  <si>
    <t>Предусмотрено программой на 2009г.</t>
  </si>
  <si>
    <t>-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</si>
  <si>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</t>
  </si>
  <si>
    <t>ЦП "Развитие муниципальной службы в Копейском городском округе на 2008-2010 годы"</t>
  </si>
  <si>
    <t>ЦП "Развитие и укрепление материальной технической базы учреждений здравоохранения Копейского городского округа на 2009-2011 годы"</t>
  </si>
  <si>
    <t>ЦП "Разграничение государственной собственности на землю" на 2002-2010  годы</t>
  </si>
  <si>
    <t>Предусмотрено в бюджете на 2009 год</t>
  </si>
  <si>
    <t>ЦП "Профилактика правонарушений и усиление борьбы с преступностью в КГО " , на 2009-2011гг.</t>
  </si>
  <si>
    <t>ЦП "Улучшение жизни больных бронхиальной астмой ",на 2009-2011 гг.</t>
  </si>
  <si>
    <t>Национальный проект "Образование" на 2009-2012гг.</t>
  </si>
  <si>
    <t>Национальный проект "Здоровье" на 2009-2011гг.</t>
  </si>
  <si>
    <t xml:space="preserve">Предупреждение и борьба с заболеваниями социального характера на 2009-2011 гг.  (Сахарный диабет)                        </t>
  </si>
  <si>
    <t xml:space="preserve"> подпрограмма "Предоставление работникам бюджетной сферы, нуждающимся в улучшении жилищных условий, безвозмездных субсидий на приобретение или строительство жилья"</t>
  </si>
  <si>
    <t xml:space="preserve"> подпрограмма "Оказание молодым семьям поддержки для улучшения жилищных условий, в том числе с помощью развития системы ипотечного кредитования"</t>
  </si>
  <si>
    <t xml:space="preserve"> подпрограмма "Комплекс мероприятий по развитию земельных участков для жилищного строительства, в т.ч. объектами коммунальной инфраструктуры":</t>
  </si>
  <si>
    <t xml:space="preserve">        </t>
  </si>
  <si>
    <t xml:space="preserve">                  -Управление имуществом</t>
  </si>
  <si>
    <t>ЦП "Дети г.Копейска на 2006-2010гг."</t>
  </si>
  <si>
    <t>ЦП "Молодежь Копейска на 2006-2010 годы"</t>
  </si>
  <si>
    <t>ЦП Межведомственная программа по проф. ориентации учащейся молодежи г.Копейска на 2005-2009гг.</t>
  </si>
  <si>
    <t>ЦП "Развитие культуры Копейского городского округа на 2006-2010гг."</t>
  </si>
  <si>
    <t>ЦП "Социальная поддержка малообеспеченных граждан, ветеранов, инвалидов на 2008-2010 гг."</t>
  </si>
  <si>
    <t>ЦП " О социальной защите инвалидов на 2006-2010 годы"</t>
  </si>
  <si>
    <t>ЦП "Развитие специализированной медицинской помощи на 2009-2011 гг."</t>
  </si>
  <si>
    <t>ЦП "Развитие улично-дорожной сети " на 2009-2011 гг.</t>
  </si>
  <si>
    <t>ЦП "Пожарная безопасность учреждений образования  на 2007-2010гг."</t>
  </si>
  <si>
    <t>ЦП "Развитие предпринимательства, малого и среднего бизнеса КГО на 2009-2011 гг."</t>
  </si>
  <si>
    <t>ЦП "Обеспечение безопасности дорожного движения в КГО на 2007-2010гг."</t>
  </si>
  <si>
    <t>ЦП "Развитие системы сбора и утилизации отходов на 2008-2010гг."</t>
  </si>
  <si>
    <t>ЦП "Крепкая семья на 2009-2011 гг."</t>
  </si>
  <si>
    <t>ВСЕГО</t>
  </si>
  <si>
    <t>Национальный проект "Доступное и комфортное жилье - гражданам  России на 2008-2011 гг." - всего, в том числе:</t>
  </si>
  <si>
    <t xml:space="preserve"> подпрограмма "Развитие малоэтажного жилищного строительства"  (Упр.стр-ва)</t>
  </si>
  <si>
    <t xml:space="preserve"> подпрограмма "Мероприятия по переселению граждан из жилищного фонда, признанного непригодным для проживания"(Упр. стр-ва)</t>
  </si>
  <si>
    <t xml:space="preserve">Инвестиционная программа "Развитие систем водоснабжения и водоотведения КГО на 2009-2011 гг."                                                          </t>
  </si>
  <si>
    <t>подпрограмма "Одаренные дети"</t>
  </si>
  <si>
    <t>подпрограмма "Социальная защита семьи и детей"</t>
  </si>
  <si>
    <t>подпрограмма "Здоровый ребенок"</t>
  </si>
  <si>
    <t>подпрограмма "Дети-сироты"</t>
  </si>
  <si>
    <t>подпрограмма "Профилактика безнадзорности и правонарушений несовершеннолетних"</t>
  </si>
  <si>
    <t>подпрограмма "Дети-инвалиды"</t>
  </si>
  <si>
    <t>Переселение граждан из аварийного жилого фонда в 2008-2010 г.г на территории Копейского городского округа за счет фонда содействия реформирования ЖКХ   *</t>
  </si>
  <si>
    <t>ЦП "Программа комплексного развития систем коммунальной инфраструктуры Копейского городского округа на 2009-2011 годы"  **</t>
  </si>
  <si>
    <t>"Поэтапный переход на отпуск коммунальных ресурсов потребителям в соответствии с показаниями коллективных (общедомовых) приборов учета Копейского городского округа на 2009-2011 годы"</t>
  </si>
  <si>
    <t>Инвестиционная программа "Развитие источников и систем теплоснабжения Копейского городского округа на 2009-2011 годы"    (ОБ и МБ)</t>
  </si>
  <si>
    <t xml:space="preserve">                                                                                                                        Т.В. Николаус</t>
  </si>
  <si>
    <t xml:space="preserve">Зам.главы городского округа по финансовым вопросам,                                                                        </t>
  </si>
  <si>
    <t>юля (29.09)</t>
  </si>
  <si>
    <t>ЦП "Основные мероприятия по подготовке и празднованию 65-летия Победы"</t>
  </si>
  <si>
    <t>**   Программа принята без объема средств</t>
  </si>
  <si>
    <t>*     Погашение кредиторской задолженности за 2008 год</t>
  </si>
  <si>
    <t xml:space="preserve">                  -Управление строительства*</t>
  </si>
  <si>
    <t xml:space="preserve"> подпрограмма "Модернизация объектов коммунальной инфраструктуры"(ЖКХ)*</t>
  </si>
  <si>
    <t>Остаток</t>
  </si>
  <si>
    <t xml:space="preserve">                -Администрация (градостроительная документация)</t>
  </si>
  <si>
    <t>Уточненный бюджет на 01.01.2010 г.</t>
  </si>
  <si>
    <t>Исполнено на 01.01.2010 г.</t>
  </si>
  <si>
    <t>% исполнения на 01.01.2010г.</t>
  </si>
  <si>
    <t xml:space="preserve">                                                                                                                  Копейского городского округа на 2009год                                                                                     </t>
  </si>
  <si>
    <t>ЦП "Капитальный ремонт жилищного фонда КГО 2008-2010гг."*</t>
  </si>
  <si>
    <t xml:space="preserve">                                          Распределение бюджетных средств на реализацию целевых программ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</si>
</sst>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1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i/>
      <sz val="10"/>
      <name val="Arial Cyr"/>
      <family val="0"/>
    </font>
    <font>
      <sz val="14"/>
      <name val="Times New Roman"/>
      <family val="1"/>
    </font>
    <font>
      <i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9" fontId="5" fillId="0" borderId="1" xfId="0" applyNumberFormat="1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/>
    </xf>
    <xf numFmtId="0" fontId="8" fillId="0" borderId="1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8" fillId="0" borderId="1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/>
    </xf>
    <xf numFmtId="0" fontId="2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4"/>
  <sheetViews>
    <sheetView tabSelected="1" workbookViewId="0" topLeftCell="A1">
      <pane xSplit="2" ySplit="9" topLeftCell="C6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16" sqref="B16"/>
    </sheetView>
  </sheetViews>
  <sheetFormatPr defaultColWidth="9.00390625" defaultRowHeight="12.75"/>
  <cols>
    <col min="1" max="1" width="4.00390625" style="0" customWidth="1"/>
    <col min="2" max="2" width="75.875" style="0" customWidth="1"/>
    <col min="3" max="3" width="20.25390625" style="0" customWidth="1"/>
    <col min="4" max="4" width="19.75390625" style="0" hidden="1" customWidth="1"/>
    <col min="5" max="5" width="24.75390625" style="0" customWidth="1"/>
    <col min="6" max="6" width="22.375" style="0" customWidth="1"/>
    <col min="7" max="7" width="0.12890625" style="0" hidden="1" customWidth="1"/>
    <col min="8" max="8" width="19.125" style="0" customWidth="1"/>
  </cols>
  <sheetData>
    <row r="1" spans="1:8" ht="12.75">
      <c r="A1" s="2"/>
      <c r="B1" s="2"/>
      <c r="C1" s="2"/>
      <c r="D1" s="2"/>
      <c r="E1" s="2"/>
      <c r="F1" s="2"/>
      <c r="G1" s="2"/>
      <c r="H1" s="2"/>
    </row>
    <row r="2" spans="1:8" ht="14.25" customHeight="1">
      <c r="A2" s="2"/>
      <c r="B2" s="2"/>
      <c r="C2" s="2"/>
      <c r="D2" s="2"/>
      <c r="E2" s="2"/>
      <c r="F2" s="2"/>
      <c r="G2" s="2"/>
      <c r="H2" s="2"/>
    </row>
    <row r="3" spans="1:8" ht="15" customHeight="1" hidden="1">
      <c r="A3" s="2"/>
      <c r="B3" s="2"/>
      <c r="C3" s="2"/>
      <c r="D3" s="2"/>
      <c r="E3" s="2"/>
      <c r="F3" s="2"/>
      <c r="G3" s="2"/>
      <c r="H3" s="2"/>
    </row>
    <row r="4" spans="1:8" ht="12.75">
      <c r="A4" s="2"/>
      <c r="B4" s="2"/>
      <c r="C4" s="2"/>
      <c r="D4" s="2"/>
      <c r="E4" s="2"/>
      <c r="F4" s="2"/>
      <c r="G4" s="2"/>
      <c r="H4" s="2"/>
    </row>
    <row r="5" spans="1:8" ht="19.5" customHeight="1">
      <c r="A5" s="4"/>
      <c r="B5" s="35" t="s">
        <v>106</v>
      </c>
      <c r="C5" s="35"/>
      <c r="D5" s="35"/>
      <c r="E5" s="35"/>
      <c r="F5" s="35"/>
      <c r="G5" s="35"/>
      <c r="H5" s="35"/>
    </row>
    <row r="6" spans="1:8" ht="24.75" customHeight="1">
      <c r="A6" s="4"/>
      <c r="B6" s="35" t="s">
        <v>104</v>
      </c>
      <c r="C6" s="36"/>
      <c r="D6" s="36"/>
      <c r="E6" s="36"/>
      <c r="F6" s="36"/>
      <c r="G6" s="36"/>
      <c r="H6" s="36"/>
    </row>
    <row r="7" spans="1:8" ht="18" customHeight="1">
      <c r="A7" s="4"/>
      <c r="B7" s="34" t="s">
        <v>61</v>
      </c>
      <c r="C7" s="34"/>
      <c r="D7" s="34"/>
      <c r="E7" s="34"/>
      <c r="F7" s="34"/>
      <c r="G7" s="34"/>
      <c r="H7" s="34"/>
    </row>
    <row r="8" spans="1:8" ht="2.25" customHeight="1" hidden="1">
      <c r="A8" s="4"/>
      <c r="B8" s="4"/>
      <c r="C8" s="4"/>
      <c r="D8" s="4"/>
      <c r="E8" s="4"/>
      <c r="F8" s="4"/>
      <c r="G8" s="4"/>
      <c r="H8" s="4"/>
    </row>
    <row r="9" spans="1:8" ht="7.5" customHeight="1" hidden="1">
      <c r="A9" s="2"/>
      <c r="B9" s="3" t="s">
        <v>48</v>
      </c>
      <c r="C9" s="2"/>
      <c r="D9" s="2"/>
      <c r="E9" s="2"/>
      <c r="F9" s="2"/>
      <c r="G9" s="2"/>
      <c r="H9" s="2"/>
    </row>
    <row r="10" spans="1:9" ht="79.5" customHeight="1">
      <c r="A10" s="1"/>
      <c r="B10" s="9" t="s">
        <v>40</v>
      </c>
      <c r="C10" s="9" t="s">
        <v>46</v>
      </c>
      <c r="D10" s="9" t="s">
        <v>52</v>
      </c>
      <c r="E10" s="9" t="s">
        <v>101</v>
      </c>
      <c r="F10" s="9" t="s">
        <v>102</v>
      </c>
      <c r="G10" s="9" t="s">
        <v>99</v>
      </c>
      <c r="H10" s="9" t="s">
        <v>103</v>
      </c>
      <c r="I10" s="26"/>
    </row>
    <row r="11" spans="1:8" ht="37.5">
      <c r="A11" s="29" t="s">
        <v>0</v>
      </c>
      <c r="B11" s="10" t="s">
        <v>51</v>
      </c>
      <c r="C11" s="11">
        <v>1800000</v>
      </c>
      <c r="D11" s="12"/>
      <c r="E11" s="12">
        <v>1179000</v>
      </c>
      <c r="F11" s="12">
        <v>401675</v>
      </c>
      <c r="G11" s="12">
        <f aca="true" t="shared" si="0" ref="G11:G48">E11-F11</f>
        <v>777325</v>
      </c>
      <c r="H11" s="32">
        <f>F11/E11</f>
        <v>0.34069126378286685</v>
      </c>
    </row>
    <row r="12" spans="1:8" ht="60.75" customHeight="1">
      <c r="A12" s="29" t="s">
        <v>1</v>
      </c>
      <c r="B12" s="10" t="s">
        <v>43</v>
      </c>
      <c r="C12" s="11">
        <v>434000</v>
      </c>
      <c r="D12" s="12"/>
      <c r="E12" s="12"/>
      <c r="F12" s="12"/>
      <c r="G12" s="12">
        <f t="shared" si="0"/>
        <v>0</v>
      </c>
      <c r="H12" s="32"/>
    </row>
    <row r="13" spans="1:8" ht="18.75">
      <c r="A13" s="29" t="s">
        <v>2</v>
      </c>
      <c r="B13" s="10" t="s">
        <v>3</v>
      </c>
      <c r="C13" s="11">
        <v>1820500</v>
      </c>
      <c r="D13" s="12"/>
      <c r="E13" s="12"/>
      <c r="F13" s="12"/>
      <c r="G13" s="12">
        <f t="shared" si="0"/>
        <v>0</v>
      </c>
      <c r="H13" s="32"/>
    </row>
    <row r="14" spans="1:8" ht="37.5">
      <c r="A14" s="29" t="s">
        <v>4</v>
      </c>
      <c r="B14" s="10" t="s">
        <v>8</v>
      </c>
      <c r="C14" s="11">
        <v>13253500</v>
      </c>
      <c r="D14" s="11"/>
      <c r="E14" s="11">
        <v>13253500</v>
      </c>
      <c r="F14" s="11">
        <v>13221858.02</v>
      </c>
      <c r="G14" s="12">
        <f t="shared" si="0"/>
        <v>31641.980000000447</v>
      </c>
      <c r="H14" s="32">
        <f aca="true" t="shared" si="1" ref="H14:H22">F14/E14</f>
        <v>0.9976125566831403</v>
      </c>
    </row>
    <row r="15" spans="1:8" ht="18.75">
      <c r="A15" s="29" t="s">
        <v>5</v>
      </c>
      <c r="B15" s="10" t="s">
        <v>63</v>
      </c>
      <c r="C15" s="11">
        <f>SUM(C16:C21)</f>
        <v>18752100</v>
      </c>
      <c r="D15" s="11">
        <f>SUM(D16:D21)</f>
        <v>0</v>
      </c>
      <c r="E15" s="11">
        <f>SUM(E16:E21)</f>
        <v>4696117</v>
      </c>
      <c r="F15" s="11">
        <f>SUM(F16:F21)</f>
        <v>4675930.95</v>
      </c>
      <c r="G15" s="12">
        <f t="shared" si="0"/>
        <v>20186.049999999814</v>
      </c>
      <c r="H15" s="32">
        <f t="shared" si="1"/>
        <v>0.9957015444887766</v>
      </c>
    </row>
    <row r="16" spans="1:8" ht="18.75">
      <c r="A16" s="29"/>
      <c r="B16" s="10" t="s">
        <v>81</v>
      </c>
      <c r="C16" s="11">
        <v>706000</v>
      </c>
      <c r="D16" s="12"/>
      <c r="E16" s="12">
        <v>293000</v>
      </c>
      <c r="F16" s="12">
        <v>274614.54</v>
      </c>
      <c r="G16" s="12">
        <f t="shared" si="0"/>
        <v>18385.46000000002</v>
      </c>
      <c r="H16" s="32">
        <f t="shared" si="1"/>
        <v>0.9372509897610921</v>
      </c>
    </row>
    <row r="17" spans="1:8" ht="18.75">
      <c r="A17" s="29"/>
      <c r="B17" s="10" t="s">
        <v>82</v>
      </c>
      <c r="C17" s="11">
        <v>532000</v>
      </c>
      <c r="D17" s="12"/>
      <c r="E17" s="12">
        <v>409500</v>
      </c>
      <c r="F17" s="12">
        <v>409499.41</v>
      </c>
      <c r="G17" s="12">
        <f t="shared" si="0"/>
        <v>0.5900000000256114</v>
      </c>
      <c r="H17" s="32">
        <f t="shared" si="1"/>
        <v>0.9999985592185592</v>
      </c>
    </row>
    <row r="18" spans="1:8" ht="18.75">
      <c r="A18" s="29"/>
      <c r="B18" s="10" t="s">
        <v>83</v>
      </c>
      <c r="C18" s="11">
        <v>15624100</v>
      </c>
      <c r="D18" s="12"/>
      <c r="E18" s="12">
        <v>3360421</v>
      </c>
      <c r="F18" s="12">
        <v>3360421</v>
      </c>
      <c r="G18" s="12">
        <f t="shared" si="0"/>
        <v>0</v>
      </c>
      <c r="H18" s="32">
        <f t="shared" si="1"/>
        <v>1</v>
      </c>
    </row>
    <row r="19" spans="1:8" ht="18.75">
      <c r="A19" s="29"/>
      <c r="B19" s="10" t="s">
        <v>84</v>
      </c>
      <c r="C19" s="11">
        <f>499000+26367</f>
        <v>525367</v>
      </c>
      <c r="D19" s="12"/>
      <c r="E19" s="12">
        <v>16000</v>
      </c>
      <c r="F19" s="12">
        <v>16000</v>
      </c>
      <c r="G19" s="12">
        <f t="shared" si="0"/>
        <v>0</v>
      </c>
      <c r="H19" s="32">
        <f t="shared" si="1"/>
        <v>1</v>
      </c>
    </row>
    <row r="20" spans="1:8" ht="37.5">
      <c r="A20" s="29"/>
      <c r="B20" s="10" t="s">
        <v>85</v>
      </c>
      <c r="C20" s="11">
        <f>1239900+26367</f>
        <v>1266267</v>
      </c>
      <c r="D20" s="12"/>
      <c r="E20" s="12">
        <v>572196</v>
      </c>
      <c r="F20" s="12">
        <v>572196</v>
      </c>
      <c r="G20" s="12">
        <f t="shared" si="0"/>
        <v>0</v>
      </c>
      <c r="H20" s="32">
        <f t="shared" si="1"/>
        <v>1</v>
      </c>
    </row>
    <row r="21" spans="1:8" ht="18.75">
      <c r="A21" s="29"/>
      <c r="B21" s="10" t="s">
        <v>86</v>
      </c>
      <c r="C21" s="11">
        <f>72000+26366</f>
        <v>98366</v>
      </c>
      <c r="D21" s="12"/>
      <c r="E21" s="12">
        <v>45000</v>
      </c>
      <c r="F21" s="12">
        <v>43200</v>
      </c>
      <c r="G21" s="12">
        <f t="shared" si="0"/>
        <v>1800</v>
      </c>
      <c r="H21" s="32">
        <f t="shared" si="1"/>
        <v>0.96</v>
      </c>
    </row>
    <row r="22" spans="1:8" ht="18.75">
      <c r="A22" s="29" t="s">
        <v>6</v>
      </c>
      <c r="B22" s="10" t="s">
        <v>64</v>
      </c>
      <c r="C22" s="11">
        <v>845000</v>
      </c>
      <c r="D22" s="12"/>
      <c r="E22" s="12">
        <v>292000</v>
      </c>
      <c r="F22" s="12">
        <v>291999.47</v>
      </c>
      <c r="G22" s="12">
        <f t="shared" si="0"/>
        <v>0.5300000000279397</v>
      </c>
      <c r="H22" s="32">
        <f t="shared" si="1"/>
        <v>0.9999981849315067</v>
      </c>
    </row>
    <row r="23" spans="1:8" ht="37.5">
      <c r="A23" s="29" t="s">
        <v>7</v>
      </c>
      <c r="B23" s="10" t="s">
        <v>65</v>
      </c>
      <c r="C23" s="11">
        <v>272000</v>
      </c>
      <c r="D23" s="12"/>
      <c r="E23" s="12"/>
      <c r="F23" s="12"/>
      <c r="G23" s="12"/>
      <c r="H23" s="32"/>
    </row>
    <row r="24" spans="1:8" ht="37.5">
      <c r="A24" s="29" t="s">
        <v>9</v>
      </c>
      <c r="B24" s="10" t="s">
        <v>13</v>
      </c>
      <c r="C24" s="11">
        <v>53463300</v>
      </c>
      <c r="D24" s="12">
        <v>9504000</v>
      </c>
      <c r="E24" s="12">
        <v>45956483.22</v>
      </c>
      <c r="F24" s="12">
        <v>37270232.57</v>
      </c>
      <c r="G24" s="12">
        <f t="shared" si="0"/>
        <v>8686250.649999999</v>
      </c>
      <c r="H24" s="32">
        <f aca="true" t="shared" si="2" ref="H24:H35">F24/E24</f>
        <v>0.8109896571411324</v>
      </c>
    </row>
    <row r="25" spans="1:8" ht="37.5">
      <c r="A25" s="29" t="s">
        <v>10</v>
      </c>
      <c r="B25" s="10" t="s">
        <v>66</v>
      </c>
      <c r="C25" s="11">
        <v>18571000</v>
      </c>
      <c r="D25" s="12">
        <v>542000</v>
      </c>
      <c r="E25" s="12">
        <v>1994093.43</v>
      </c>
      <c r="F25" s="12">
        <v>1989935.39</v>
      </c>
      <c r="G25" s="12">
        <f t="shared" si="0"/>
        <v>4158.040000000037</v>
      </c>
      <c r="H25" s="32">
        <f t="shared" si="2"/>
        <v>0.9979148218747202</v>
      </c>
    </row>
    <row r="26" spans="1:8" ht="37.5">
      <c r="A26" s="29" t="s">
        <v>11</v>
      </c>
      <c r="B26" s="10" t="s">
        <v>42</v>
      </c>
      <c r="C26" s="11">
        <v>623000</v>
      </c>
      <c r="D26" s="12"/>
      <c r="E26" s="12">
        <v>100000</v>
      </c>
      <c r="F26" s="12">
        <v>100000</v>
      </c>
      <c r="G26" s="12">
        <f t="shared" si="0"/>
        <v>0</v>
      </c>
      <c r="H26" s="32">
        <f t="shared" si="2"/>
        <v>1</v>
      </c>
    </row>
    <row r="27" spans="1:8" ht="37.5">
      <c r="A27" s="29" t="s">
        <v>12</v>
      </c>
      <c r="B27" s="10" t="s">
        <v>53</v>
      </c>
      <c r="C27" s="12">
        <v>21264000</v>
      </c>
      <c r="D27" s="14"/>
      <c r="E27" s="12">
        <v>100000</v>
      </c>
      <c r="F27" s="12">
        <v>100000</v>
      </c>
      <c r="G27" s="12">
        <f t="shared" si="0"/>
        <v>0</v>
      </c>
      <c r="H27" s="32">
        <f t="shared" si="2"/>
        <v>1</v>
      </c>
    </row>
    <row r="28" spans="1:8" ht="37.5">
      <c r="A28" s="29" t="s">
        <v>14</v>
      </c>
      <c r="B28" s="10" t="s">
        <v>67</v>
      </c>
      <c r="C28" s="11">
        <f>2330700+173000</f>
        <v>2503700</v>
      </c>
      <c r="D28" s="12">
        <v>542000</v>
      </c>
      <c r="E28" s="12">
        <v>2043550</v>
      </c>
      <c r="F28" s="12">
        <f>E28</f>
        <v>2043550</v>
      </c>
      <c r="G28" s="12">
        <f t="shared" si="0"/>
        <v>0</v>
      </c>
      <c r="H28" s="32">
        <f t="shared" si="2"/>
        <v>1</v>
      </c>
    </row>
    <row r="29" spans="1:8" ht="18.75">
      <c r="A29" s="29" t="s">
        <v>15</v>
      </c>
      <c r="B29" s="10" t="s">
        <v>68</v>
      </c>
      <c r="C29" s="11">
        <v>280000</v>
      </c>
      <c r="D29" s="12">
        <v>216800</v>
      </c>
      <c r="E29" s="12">
        <v>226800</v>
      </c>
      <c r="F29" s="12">
        <f>E29</f>
        <v>226800</v>
      </c>
      <c r="G29" s="12">
        <f t="shared" si="0"/>
        <v>0</v>
      </c>
      <c r="H29" s="32">
        <f t="shared" si="2"/>
        <v>1</v>
      </c>
    </row>
    <row r="30" spans="1:8" ht="37.5">
      <c r="A30" s="29" t="s">
        <v>16</v>
      </c>
      <c r="B30" s="10" t="s">
        <v>54</v>
      </c>
      <c r="C30" s="11">
        <v>992400</v>
      </c>
      <c r="D30" s="12">
        <v>372000</v>
      </c>
      <c r="E30" s="12">
        <v>280000</v>
      </c>
      <c r="F30" s="12">
        <v>279985.59</v>
      </c>
      <c r="G30" s="12">
        <f t="shared" si="0"/>
        <v>14.409999999974389</v>
      </c>
      <c r="H30" s="32">
        <f t="shared" si="2"/>
        <v>0.9999485357142858</v>
      </c>
    </row>
    <row r="31" spans="1:8" ht="37.5">
      <c r="A31" s="29" t="s">
        <v>17</v>
      </c>
      <c r="B31" s="10" t="s">
        <v>69</v>
      </c>
      <c r="C31" s="11">
        <v>4078000</v>
      </c>
      <c r="D31" s="12">
        <v>170000</v>
      </c>
      <c r="E31" s="12">
        <v>220000</v>
      </c>
      <c r="F31" s="12">
        <v>219874</v>
      </c>
      <c r="G31" s="12">
        <f t="shared" si="0"/>
        <v>126</v>
      </c>
      <c r="H31" s="32">
        <f t="shared" si="2"/>
        <v>0.9994272727272727</v>
      </c>
    </row>
    <row r="32" spans="1:8" ht="37.5">
      <c r="A32" s="29" t="s">
        <v>18</v>
      </c>
      <c r="B32" s="10" t="s">
        <v>57</v>
      </c>
      <c r="C32" s="11">
        <v>7101000</v>
      </c>
      <c r="D32" s="14"/>
      <c r="E32" s="12">
        <v>820000</v>
      </c>
      <c r="F32" s="12">
        <v>819909.23</v>
      </c>
      <c r="G32" s="12">
        <f t="shared" si="0"/>
        <v>90.77000000001863</v>
      </c>
      <c r="H32" s="32">
        <f t="shared" si="2"/>
        <v>0.9998893048780487</v>
      </c>
    </row>
    <row r="33" spans="1:8" ht="37.5">
      <c r="A33" s="29" t="s">
        <v>19</v>
      </c>
      <c r="B33" s="10" t="s">
        <v>24</v>
      </c>
      <c r="C33" s="11">
        <v>19356000</v>
      </c>
      <c r="D33" s="12">
        <v>542000</v>
      </c>
      <c r="E33" s="12">
        <v>1658700</v>
      </c>
      <c r="F33" s="12">
        <f>E33</f>
        <v>1658700</v>
      </c>
      <c r="G33" s="12">
        <f t="shared" si="0"/>
        <v>0</v>
      </c>
      <c r="H33" s="32">
        <f t="shared" si="2"/>
        <v>1</v>
      </c>
    </row>
    <row r="34" spans="1:8" ht="18.75">
      <c r="A34" s="29" t="s">
        <v>20</v>
      </c>
      <c r="B34" s="10" t="s">
        <v>70</v>
      </c>
      <c r="C34" s="11">
        <v>31563200</v>
      </c>
      <c r="D34" s="12"/>
      <c r="E34" s="12">
        <v>2652742.7</v>
      </c>
      <c r="F34" s="12">
        <v>2651874.7</v>
      </c>
      <c r="G34" s="12">
        <f t="shared" si="0"/>
        <v>868</v>
      </c>
      <c r="H34" s="32">
        <f t="shared" si="2"/>
        <v>0.9996727914848281</v>
      </c>
    </row>
    <row r="35" spans="1:8" ht="37.5">
      <c r="A35" s="29" t="s">
        <v>21</v>
      </c>
      <c r="B35" s="10" t="s">
        <v>28</v>
      </c>
      <c r="C35" s="11">
        <v>283800</v>
      </c>
      <c r="D35" s="12">
        <v>216800</v>
      </c>
      <c r="E35" s="12">
        <v>253546.73</v>
      </c>
      <c r="F35" s="12">
        <f>E35</f>
        <v>253546.73</v>
      </c>
      <c r="G35" s="12">
        <f t="shared" si="0"/>
        <v>0</v>
      </c>
      <c r="H35" s="32">
        <f t="shared" si="2"/>
        <v>1</v>
      </c>
    </row>
    <row r="36" spans="1:8" ht="37.5">
      <c r="A36" s="29" t="s">
        <v>22</v>
      </c>
      <c r="B36" s="21" t="s">
        <v>71</v>
      </c>
      <c r="C36" s="11">
        <v>14419500</v>
      </c>
      <c r="D36" s="12"/>
      <c r="E36" s="12"/>
      <c r="F36" s="12"/>
      <c r="G36" s="12">
        <f t="shared" si="0"/>
        <v>0</v>
      </c>
      <c r="H36" s="32"/>
    </row>
    <row r="37" spans="1:8" ht="37.5">
      <c r="A37" s="29" t="s">
        <v>23</v>
      </c>
      <c r="B37" s="21" t="s">
        <v>72</v>
      </c>
      <c r="C37" s="11">
        <v>1150000</v>
      </c>
      <c r="D37" s="14"/>
      <c r="E37" s="12">
        <v>456787.95</v>
      </c>
      <c r="F37" s="12">
        <f>E37</f>
        <v>456787.95</v>
      </c>
      <c r="G37" s="12">
        <f t="shared" si="0"/>
        <v>0</v>
      </c>
      <c r="H37" s="32">
        <f>F37/E37</f>
        <v>1</v>
      </c>
    </row>
    <row r="38" spans="1:8" ht="37.5">
      <c r="A38" s="29" t="s">
        <v>25</v>
      </c>
      <c r="B38" s="21" t="s">
        <v>73</v>
      </c>
      <c r="C38" s="11">
        <v>2089000</v>
      </c>
      <c r="D38" s="12"/>
      <c r="E38" s="12"/>
      <c r="F38" s="12"/>
      <c r="G38" s="12">
        <f t="shared" si="0"/>
        <v>0</v>
      </c>
      <c r="H38" s="32"/>
    </row>
    <row r="39" spans="1:8" ht="37.5">
      <c r="A39" s="29" t="s">
        <v>26</v>
      </c>
      <c r="B39" s="21" t="s">
        <v>74</v>
      </c>
      <c r="C39" s="11">
        <v>3015000</v>
      </c>
      <c r="D39" s="12"/>
      <c r="E39" s="12"/>
      <c r="F39" s="12"/>
      <c r="G39" s="12">
        <f t="shared" si="0"/>
        <v>0</v>
      </c>
      <c r="H39" s="32"/>
    </row>
    <row r="40" spans="1:8" ht="18.75">
      <c r="A40" s="29" t="s">
        <v>27</v>
      </c>
      <c r="B40" s="21" t="s">
        <v>75</v>
      </c>
      <c r="C40" s="11">
        <f>3010000+500000+1200000</f>
        <v>4710000</v>
      </c>
      <c r="D40" s="12">
        <v>0</v>
      </c>
      <c r="E40" s="12">
        <v>1790000</v>
      </c>
      <c r="F40" s="12">
        <v>1790000</v>
      </c>
      <c r="G40" s="12">
        <f t="shared" si="0"/>
        <v>0</v>
      </c>
      <c r="H40" s="32">
        <f>F40/E40</f>
        <v>1</v>
      </c>
    </row>
    <row r="41" spans="1:8" ht="37.5">
      <c r="A41" s="29" t="s">
        <v>29</v>
      </c>
      <c r="B41" s="21" t="s">
        <v>105</v>
      </c>
      <c r="C41" s="11">
        <v>1150000</v>
      </c>
      <c r="D41" s="12">
        <v>11500000</v>
      </c>
      <c r="E41" s="12">
        <v>2086297.62</v>
      </c>
      <c r="F41" s="12">
        <v>2086297.62</v>
      </c>
      <c r="G41" s="12">
        <f t="shared" si="0"/>
        <v>0</v>
      </c>
      <c r="H41" s="32">
        <f>F41/E41</f>
        <v>1</v>
      </c>
    </row>
    <row r="42" spans="1:8" ht="18.75">
      <c r="A42" s="29" t="s">
        <v>30</v>
      </c>
      <c r="B42" s="21" t="s">
        <v>37</v>
      </c>
      <c r="C42" s="11">
        <f>1696000-132000</f>
        <v>1564000</v>
      </c>
      <c r="D42" s="12"/>
      <c r="E42" s="12"/>
      <c r="F42" s="12"/>
      <c r="G42" s="12">
        <f t="shared" si="0"/>
        <v>0</v>
      </c>
      <c r="H42" s="32"/>
    </row>
    <row r="43" spans="1:8" ht="56.25">
      <c r="A43" s="29" t="s">
        <v>31</v>
      </c>
      <c r="B43" s="21" t="s">
        <v>87</v>
      </c>
      <c r="C43" s="11"/>
      <c r="D43" s="11">
        <v>2784080</v>
      </c>
      <c r="E43" s="11">
        <v>5890235</v>
      </c>
      <c r="F43" s="11">
        <v>5890235</v>
      </c>
      <c r="G43" s="12">
        <f t="shared" si="0"/>
        <v>0</v>
      </c>
      <c r="H43" s="32">
        <f>F43/E43</f>
        <v>1</v>
      </c>
    </row>
    <row r="44" spans="1:8" ht="37.5">
      <c r="A44" s="29" t="s">
        <v>32</v>
      </c>
      <c r="B44" s="21" t="s">
        <v>49</v>
      </c>
      <c r="C44" s="11">
        <v>1008000</v>
      </c>
      <c r="D44" s="12"/>
      <c r="E44" s="12"/>
      <c r="F44" s="12"/>
      <c r="G44" s="12">
        <f t="shared" si="0"/>
        <v>0</v>
      </c>
      <c r="H44" s="32"/>
    </row>
    <row r="45" spans="1:11" ht="56.25">
      <c r="A45" s="29" t="s">
        <v>33</v>
      </c>
      <c r="B45" s="21" t="s">
        <v>50</v>
      </c>
      <c r="C45" s="11">
        <v>24500000</v>
      </c>
      <c r="D45" s="14"/>
      <c r="E45" s="14"/>
      <c r="F45" s="14"/>
      <c r="G45" s="12">
        <f t="shared" si="0"/>
        <v>0</v>
      </c>
      <c r="H45" s="32"/>
      <c r="I45" s="7"/>
      <c r="J45" s="7"/>
      <c r="K45" s="7"/>
    </row>
    <row r="46" spans="1:11" ht="56.25">
      <c r="A46" s="29" t="s">
        <v>34</v>
      </c>
      <c r="B46" s="21" t="s">
        <v>88</v>
      </c>
      <c r="C46" s="13" t="s">
        <v>47</v>
      </c>
      <c r="D46" s="14"/>
      <c r="E46" s="14"/>
      <c r="F46" s="14"/>
      <c r="G46" s="12">
        <f t="shared" si="0"/>
        <v>0</v>
      </c>
      <c r="H46" s="32"/>
      <c r="I46" s="7"/>
      <c r="J46" s="7"/>
      <c r="K46" s="7"/>
    </row>
    <row r="47" spans="1:11" ht="81" customHeight="1">
      <c r="A47" s="29" t="s">
        <v>35</v>
      </c>
      <c r="B47" s="21" t="s">
        <v>89</v>
      </c>
      <c r="C47" s="11">
        <v>240500</v>
      </c>
      <c r="D47" s="14"/>
      <c r="E47" s="14"/>
      <c r="F47" s="14"/>
      <c r="G47" s="12">
        <f t="shared" si="0"/>
        <v>0</v>
      </c>
      <c r="H47" s="32"/>
      <c r="I47" s="7"/>
      <c r="J47" s="7"/>
      <c r="K47" s="7"/>
    </row>
    <row r="48" spans="1:8" ht="0.75" customHeight="1" hidden="1">
      <c r="A48" s="29" t="s">
        <v>36</v>
      </c>
      <c r="B48" s="21" t="s">
        <v>94</v>
      </c>
      <c r="C48" s="11"/>
      <c r="D48" s="12"/>
      <c r="E48" s="12"/>
      <c r="F48" s="12"/>
      <c r="G48" s="12">
        <f t="shared" si="0"/>
        <v>0</v>
      </c>
      <c r="H48" s="32"/>
    </row>
    <row r="49" spans="1:8" ht="8.25" customHeight="1">
      <c r="A49" s="29"/>
      <c r="B49" s="21"/>
      <c r="C49" s="11"/>
      <c r="D49" s="12"/>
      <c r="E49" s="12"/>
      <c r="F49" s="12"/>
      <c r="G49" s="12"/>
      <c r="H49" s="32"/>
    </row>
    <row r="50" spans="1:8" ht="20.25" customHeight="1">
      <c r="A50" s="30"/>
      <c r="B50" s="10" t="s">
        <v>44</v>
      </c>
      <c r="C50" s="11">
        <f>C11+C12+C13+C14+C15+C22+C23+C24+C25+C26+C27+C28+C29+C30+C31+C32+C33+C34+C35+C36+C37+C38+C39+C40+C41+C42+C43+C44+C45+C47</f>
        <v>251102500</v>
      </c>
      <c r="D50" s="11">
        <f>D11+D12+D13+D14+D15+D22+D23+D24+D25+D26+D27+D28+D29+D30+D31+D32+D33+D34+D35+D36+D37+D38+D39+D40+D41+D42+D43+D44+D45+D47</f>
        <v>26389680</v>
      </c>
      <c r="E50" s="11">
        <f>E11+E12+E13+E14+E15+E22+E23+E24+E25+E26+E27+E28+E29+E30+E31+E32+E33+E34+E35+E36+E37+E38+E39+E40+E41+E42+E43+E44+E45+E47</f>
        <v>85949853.65000002</v>
      </c>
      <c r="F50" s="11">
        <f>F11+F12+F13+F14+F15+F22+F23+F24+F25+F26+F27+F28+F29+F30+F31+F32+F33+F34+F35+F36+F37+F38+F39+F40+F41+F42+F43+F44+F45+F47</f>
        <v>76429192.22</v>
      </c>
      <c r="G50" s="12">
        <f>E50-F50</f>
        <v>9520661.430000022</v>
      </c>
      <c r="H50" s="32">
        <f>F50/E50</f>
        <v>0.889230044896068</v>
      </c>
    </row>
    <row r="51" spans="1:8" ht="5.25" customHeight="1">
      <c r="A51" s="29"/>
      <c r="B51" s="10"/>
      <c r="C51" s="11"/>
      <c r="D51" s="12"/>
      <c r="E51" s="12"/>
      <c r="F51" s="12"/>
      <c r="G51" s="12"/>
      <c r="H51" s="32"/>
    </row>
    <row r="52" spans="1:8" ht="18.75">
      <c r="A52" s="29" t="s">
        <v>0</v>
      </c>
      <c r="B52" s="10" t="s">
        <v>55</v>
      </c>
      <c r="C52" s="12">
        <v>14579600</v>
      </c>
      <c r="D52" s="12">
        <v>12000000</v>
      </c>
      <c r="E52" s="12">
        <v>6000000</v>
      </c>
      <c r="F52" s="12">
        <v>5993878.14</v>
      </c>
      <c r="G52" s="12">
        <f aca="true" t="shared" si="3" ref="G52:G63">E52-F52</f>
        <v>6121.860000000335</v>
      </c>
      <c r="H52" s="32">
        <f aca="true" t="shared" si="4" ref="H52:H58">F52/E52</f>
        <v>0.99897969</v>
      </c>
    </row>
    <row r="53" spans="1:8" ht="37.5">
      <c r="A53" s="29" t="s">
        <v>1</v>
      </c>
      <c r="B53" s="10" t="s">
        <v>77</v>
      </c>
      <c r="C53" s="11">
        <f>C54+C55+C56+C60+C61</f>
        <v>11572355.61</v>
      </c>
      <c r="D53" s="11">
        <f>D54+D55+D56+D60+D61+D62</f>
        <v>19341000</v>
      </c>
      <c r="E53" s="11">
        <f>E54+E55+E56+E60+E61+E62</f>
        <v>19050816.64</v>
      </c>
      <c r="F53" s="11">
        <f>F54+F55+F56+F60+F61+F62</f>
        <v>18830066.27</v>
      </c>
      <c r="G53" s="12">
        <f t="shared" si="3"/>
        <v>220750.37000000104</v>
      </c>
      <c r="H53" s="32">
        <f t="shared" si="4"/>
        <v>0.9884125508018117</v>
      </c>
    </row>
    <row r="54" spans="1:8" ht="75">
      <c r="A54" s="29"/>
      <c r="B54" s="10" t="s">
        <v>58</v>
      </c>
      <c r="C54" s="11">
        <v>2825028</v>
      </c>
      <c r="D54" s="12">
        <v>2700000</v>
      </c>
      <c r="E54" s="12">
        <v>2825028</v>
      </c>
      <c r="F54" s="12">
        <f>E54</f>
        <v>2825028</v>
      </c>
      <c r="G54" s="12">
        <f t="shared" si="3"/>
        <v>0</v>
      </c>
      <c r="H54" s="32">
        <f t="shared" si="4"/>
        <v>1</v>
      </c>
    </row>
    <row r="55" spans="1:8" ht="56.25">
      <c r="A55" s="29"/>
      <c r="B55" s="10" t="s">
        <v>59</v>
      </c>
      <c r="C55" s="11">
        <v>1922184</v>
      </c>
      <c r="D55" s="12">
        <v>3870000</v>
      </c>
      <c r="E55" s="12">
        <f>C55</f>
        <v>1922184</v>
      </c>
      <c r="F55" s="12">
        <v>1922184</v>
      </c>
      <c r="G55" s="12">
        <f t="shared" si="3"/>
        <v>0</v>
      </c>
      <c r="H55" s="32">
        <f t="shared" si="4"/>
        <v>1</v>
      </c>
    </row>
    <row r="56" spans="1:8" ht="56.25">
      <c r="A56" s="29"/>
      <c r="B56" s="10" t="s">
        <v>60</v>
      </c>
      <c r="C56" s="11">
        <f>SUM(C57:C59)</f>
        <v>3940126.61</v>
      </c>
      <c r="D56" s="11">
        <f>SUM(D57:D59)</f>
        <v>9871000</v>
      </c>
      <c r="E56" s="11">
        <f>SUM(E57:E59)</f>
        <v>8312453.55</v>
      </c>
      <c r="F56" s="11">
        <f>SUM(F57:F59)</f>
        <v>8092912.409999999</v>
      </c>
      <c r="G56" s="12">
        <f t="shared" si="3"/>
        <v>219541.1400000006</v>
      </c>
      <c r="H56" s="32">
        <f t="shared" si="4"/>
        <v>0.9735888882049752</v>
      </c>
    </row>
    <row r="57" spans="1:9" ht="18.75">
      <c r="A57" s="29"/>
      <c r="B57" s="17" t="s">
        <v>97</v>
      </c>
      <c r="C57" s="11">
        <v>2748946.61</v>
      </c>
      <c r="D57" s="12">
        <v>9100000</v>
      </c>
      <c r="E57" s="12">
        <v>7935038.2</v>
      </c>
      <c r="F57" s="12">
        <v>7720987.06</v>
      </c>
      <c r="G57" s="12">
        <f t="shared" si="3"/>
        <v>214051.1400000006</v>
      </c>
      <c r="H57" s="32">
        <f t="shared" si="4"/>
        <v>0.9730245608647479</v>
      </c>
      <c r="I57" t="s">
        <v>93</v>
      </c>
    </row>
    <row r="58" spans="1:8" ht="18.75">
      <c r="A58" s="29"/>
      <c r="B58" s="17" t="s">
        <v>62</v>
      </c>
      <c r="C58" s="11">
        <v>771000</v>
      </c>
      <c r="D58" s="12">
        <v>771000</v>
      </c>
      <c r="E58" s="12">
        <v>377415.35</v>
      </c>
      <c r="F58" s="12">
        <v>371925.35</v>
      </c>
      <c r="G58" s="12">
        <f t="shared" si="3"/>
        <v>5490</v>
      </c>
      <c r="H58" s="32">
        <f t="shared" si="4"/>
        <v>0.9854536918013536</v>
      </c>
    </row>
    <row r="59" spans="1:8" ht="18.75">
      <c r="A59" s="29"/>
      <c r="B59" s="18" t="s">
        <v>100</v>
      </c>
      <c r="C59" s="11">
        <v>420180</v>
      </c>
      <c r="D59" s="12"/>
      <c r="E59" s="12"/>
      <c r="F59" s="12"/>
      <c r="G59" s="12">
        <f t="shared" si="3"/>
        <v>0</v>
      </c>
      <c r="H59" s="32"/>
    </row>
    <row r="60" spans="1:8" ht="37.5">
      <c r="A60" s="29"/>
      <c r="B60" s="10" t="s">
        <v>98</v>
      </c>
      <c r="C60" s="11">
        <v>929198</v>
      </c>
      <c r="D60" s="12">
        <v>0</v>
      </c>
      <c r="E60" s="12">
        <v>4735332.09</v>
      </c>
      <c r="F60" s="12">
        <v>4734122.86</v>
      </c>
      <c r="G60" s="12">
        <f t="shared" si="3"/>
        <v>1209.2299999995157</v>
      </c>
      <c r="H60" s="32">
        <f>F60/E60</f>
        <v>0.999744636706145</v>
      </c>
    </row>
    <row r="61" spans="1:8" ht="56.25">
      <c r="A61" s="29"/>
      <c r="B61" s="10" t="s">
        <v>79</v>
      </c>
      <c r="C61" s="11">
        <v>1955819</v>
      </c>
      <c r="D61" s="12">
        <v>2900000</v>
      </c>
      <c r="E61" s="12">
        <v>1255819</v>
      </c>
      <c r="F61" s="12">
        <v>1255819</v>
      </c>
      <c r="G61" s="12">
        <f t="shared" si="3"/>
        <v>0</v>
      </c>
      <c r="H61" s="32">
        <f>F61/E61</f>
        <v>1</v>
      </c>
    </row>
    <row r="62" spans="1:8" ht="37.5" hidden="1">
      <c r="A62" s="29"/>
      <c r="B62" s="10" t="s">
        <v>78</v>
      </c>
      <c r="C62" s="11">
        <v>0</v>
      </c>
      <c r="D62" s="12"/>
      <c r="E62" s="12"/>
      <c r="F62" s="12"/>
      <c r="G62" s="12">
        <f t="shared" si="3"/>
        <v>0</v>
      </c>
      <c r="H62" s="32"/>
    </row>
    <row r="63" spans="1:8" ht="18.75">
      <c r="A63" s="29" t="s">
        <v>2</v>
      </c>
      <c r="B63" s="19" t="s">
        <v>56</v>
      </c>
      <c r="C63" s="15">
        <v>10500000</v>
      </c>
      <c r="D63" s="15">
        <v>10000000</v>
      </c>
      <c r="E63" s="15">
        <v>7639619.69</v>
      </c>
      <c r="F63" s="15">
        <v>7604478.44</v>
      </c>
      <c r="G63" s="12">
        <f t="shared" si="3"/>
        <v>35141.25</v>
      </c>
      <c r="H63" s="32">
        <f>F63/E63</f>
        <v>0.9954001309717029</v>
      </c>
    </row>
    <row r="64" spans="1:8" ht="6.75" customHeight="1">
      <c r="A64" s="29"/>
      <c r="B64" s="20"/>
      <c r="C64" s="22"/>
      <c r="D64" s="23"/>
      <c r="E64" s="23"/>
      <c r="F64" s="23"/>
      <c r="G64" s="12"/>
      <c r="H64" s="32"/>
    </row>
    <row r="65" spans="1:8" ht="17.25" customHeight="1">
      <c r="A65" s="30"/>
      <c r="B65" s="10" t="s">
        <v>38</v>
      </c>
      <c r="C65" s="16">
        <f>SUM(C52,C53,C63)</f>
        <v>36651955.61</v>
      </c>
      <c r="D65" s="16">
        <f>SUM(D52,D53,D63)</f>
        <v>41341000</v>
      </c>
      <c r="E65" s="16">
        <f>SUM(E52,E53,E63)</f>
        <v>32690436.330000002</v>
      </c>
      <c r="F65" s="16">
        <f>SUM(F52,F53,F63)</f>
        <v>32428422.85</v>
      </c>
      <c r="G65" s="12">
        <f>E65-F65</f>
        <v>262013.48000000045</v>
      </c>
      <c r="H65" s="32">
        <f>F65/E65</f>
        <v>0.9919850112321826</v>
      </c>
    </row>
    <row r="66" spans="1:8" ht="7.5" customHeight="1">
      <c r="A66" s="29"/>
      <c r="B66" s="10"/>
      <c r="C66" s="22"/>
      <c r="D66" s="23"/>
      <c r="E66" s="23"/>
      <c r="F66" s="23"/>
      <c r="G66" s="12"/>
      <c r="H66" s="32"/>
    </row>
    <row r="67" spans="1:8" ht="37.5">
      <c r="A67" s="31" t="s">
        <v>0</v>
      </c>
      <c r="B67" s="25" t="s">
        <v>80</v>
      </c>
      <c r="C67" s="16">
        <v>61922600</v>
      </c>
      <c r="D67" s="15"/>
      <c r="E67" s="15"/>
      <c r="F67" s="15"/>
      <c r="G67" s="12">
        <f>E67-F67</f>
        <v>0</v>
      </c>
      <c r="H67" s="32"/>
    </row>
    <row r="68" spans="1:8" ht="56.25">
      <c r="A68" s="31" t="s">
        <v>1</v>
      </c>
      <c r="B68" s="25" t="s">
        <v>90</v>
      </c>
      <c r="C68" s="16">
        <v>10394750</v>
      </c>
      <c r="D68" s="15"/>
      <c r="E68" s="15"/>
      <c r="F68" s="15"/>
      <c r="G68" s="12">
        <f>E68-F68</f>
        <v>0</v>
      </c>
      <c r="H68" s="32"/>
    </row>
    <row r="69" spans="1:8" ht="7.5" customHeight="1">
      <c r="A69" s="1"/>
      <c r="B69" s="20"/>
      <c r="C69" s="16"/>
      <c r="D69" s="15"/>
      <c r="E69" s="15"/>
      <c r="F69" s="15"/>
      <c r="G69" s="12"/>
      <c r="H69" s="32"/>
    </row>
    <row r="70" spans="1:8" ht="18" customHeight="1">
      <c r="A70" s="1"/>
      <c r="B70" s="10" t="s">
        <v>45</v>
      </c>
      <c r="C70" s="16">
        <f>C67+C68</f>
        <v>72317350</v>
      </c>
      <c r="D70" s="16">
        <f>D67+D68</f>
        <v>0</v>
      </c>
      <c r="E70" s="16">
        <f>E67+E68</f>
        <v>0</v>
      </c>
      <c r="F70" s="16"/>
      <c r="G70" s="12">
        <f>E70-F70</f>
        <v>0</v>
      </c>
      <c r="H70" s="32"/>
    </row>
    <row r="71" spans="1:8" ht="6.75" customHeight="1">
      <c r="A71" s="1"/>
      <c r="B71" s="6"/>
      <c r="C71" s="22"/>
      <c r="D71" s="23"/>
      <c r="E71" s="23"/>
      <c r="F71" s="23"/>
      <c r="G71" s="12"/>
      <c r="H71" s="32"/>
    </row>
    <row r="72" spans="1:8" ht="19.5" customHeight="1">
      <c r="A72" s="24"/>
      <c r="B72" s="10" t="s">
        <v>76</v>
      </c>
      <c r="C72" s="15">
        <f>C50+C65+C70</f>
        <v>360071805.61</v>
      </c>
      <c r="D72" s="15">
        <f>D50+D65+D70</f>
        <v>67730680</v>
      </c>
      <c r="E72" s="15">
        <f>E50+E65+E70</f>
        <v>118640289.98000002</v>
      </c>
      <c r="F72" s="15">
        <f>F50+F65+F70</f>
        <v>108857615.07</v>
      </c>
      <c r="G72" s="12">
        <f>E72-F72</f>
        <v>9782674.910000026</v>
      </c>
      <c r="H72" s="32">
        <f>F72/E72</f>
        <v>0.9175434002087389</v>
      </c>
    </row>
    <row r="73" spans="1:8" ht="9.75" customHeight="1">
      <c r="A73" s="2"/>
      <c r="B73" s="8"/>
      <c r="C73" s="26"/>
      <c r="D73" s="26"/>
      <c r="E73" s="26"/>
      <c r="F73" s="26"/>
      <c r="G73" s="26"/>
      <c r="H73" s="26"/>
    </row>
    <row r="74" spans="1:8" ht="17.25" customHeight="1" hidden="1">
      <c r="A74" s="2"/>
      <c r="B74" s="8"/>
      <c r="C74" s="26"/>
      <c r="D74" s="26"/>
      <c r="E74" s="26"/>
      <c r="F74" s="26"/>
      <c r="G74" s="26"/>
      <c r="H74" s="26"/>
    </row>
    <row r="75" spans="1:8" ht="14.25" customHeight="1" hidden="1">
      <c r="A75" s="2"/>
      <c r="B75" s="8"/>
      <c r="C75" s="26"/>
      <c r="D75" s="26"/>
      <c r="E75" s="26"/>
      <c r="F75" s="26"/>
      <c r="G75" s="26"/>
      <c r="H75" s="26"/>
    </row>
    <row r="76" spans="1:8" ht="18" customHeight="1">
      <c r="A76" s="2"/>
      <c r="B76" s="8" t="s">
        <v>96</v>
      </c>
      <c r="C76" s="26"/>
      <c r="D76" s="26"/>
      <c r="E76" s="26"/>
      <c r="F76" s="33"/>
      <c r="G76" s="26"/>
      <c r="H76" s="26"/>
    </row>
    <row r="77" spans="1:8" ht="18" customHeight="1">
      <c r="A77" s="2"/>
      <c r="B77" s="8" t="s">
        <v>95</v>
      </c>
      <c r="C77" s="26"/>
      <c r="D77" s="26"/>
      <c r="E77" s="26"/>
      <c r="F77" s="26"/>
      <c r="G77" s="26"/>
      <c r="H77" s="26"/>
    </row>
    <row r="78" spans="1:8" ht="0.75" customHeight="1">
      <c r="A78" s="2"/>
      <c r="B78" s="8"/>
      <c r="C78" s="26"/>
      <c r="D78" s="26"/>
      <c r="E78" s="26"/>
      <c r="F78" s="26"/>
      <c r="G78" s="26"/>
      <c r="H78" s="26"/>
    </row>
    <row r="79" spans="1:8" ht="0.75" customHeight="1" hidden="1">
      <c r="A79" s="2"/>
      <c r="B79" s="8"/>
      <c r="C79" s="26"/>
      <c r="D79" s="26"/>
      <c r="E79" s="26"/>
      <c r="F79" s="26"/>
      <c r="G79" s="26"/>
      <c r="H79" s="26"/>
    </row>
    <row r="80" spans="1:8" ht="14.25" customHeight="1" hidden="1">
      <c r="A80" s="2"/>
      <c r="B80" s="8"/>
      <c r="C80" s="26"/>
      <c r="D80" s="26"/>
      <c r="E80" s="26"/>
      <c r="F80" s="26"/>
      <c r="G80" s="26"/>
      <c r="H80" s="26"/>
    </row>
    <row r="81" spans="1:8" ht="18.75">
      <c r="A81" s="2"/>
      <c r="B81" s="8" t="s">
        <v>92</v>
      </c>
      <c r="C81" s="26" t="s">
        <v>91</v>
      </c>
      <c r="D81" s="26"/>
      <c r="E81" s="26"/>
      <c r="F81" s="26"/>
      <c r="G81" s="26"/>
      <c r="H81" s="26"/>
    </row>
    <row r="82" spans="1:8" ht="18.75">
      <c r="A82" s="2"/>
      <c r="B82" s="8" t="s">
        <v>41</v>
      </c>
      <c r="C82" s="26"/>
      <c r="D82" s="26"/>
      <c r="E82" s="26"/>
      <c r="F82" s="26"/>
      <c r="G82" s="26"/>
      <c r="H82" s="26"/>
    </row>
    <row r="83" spans="1:8" ht="18.75">
      <c r="A83" s="2"/>
      <c r="B83" s="8" t="s">
        <v>39</v>
      </c>
      <c r="C83" s="28"/>
      <c r="D83" s="28"/>
      <c r="E83" s="28"/>
      <c r="F83" s="28"/>
      <c r="G83" s="28"/>
      <c r="H83" s="28"/>
    </row>
    <row r="84" spans="1:8" ht="12.75">
      <c r="A84" s="5"/>
      <c r="C84" s="27"/>
      <c r="D84" s="27"/>
      <c r="E84" s="27"/>
      <c r="F84" s="27"/>
      <c r="G84" s="27"/>
      <c r="H84" s="27"/>
    </row>
    <row r="85" spans="1:8" ht="12.75">
      <c r="A85" s="5"/>
      <c r="C85" s="27"/>
      <c r="D85" s="27"/>
      <c r="E85" s="27"/>
      <c r="F85" s="27"/>
      <c r="G85" s="27"/>
      <c r="H85" s="27"/>
    </row>
    <row r="86" spans="1:8" ht="12.75">
      <c r="A86" s="5"/>
      <c r="C86" s="27"/>
      <c r="D86" s="27"/>
      <c r="E86" s="27"/>
      <c r="F86" s="27"/>
      <c r="G86" s="27"/>
      <c r="H86" s="27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ht="12.75">
      <c r="A97" s="5"/>
    </row>
    <row r="98" ht="12.75">
      <c r="A98" s="5"/>
    </row>
    <row r="99" ht="12.75">
      <c r="A99" s="5"/>
    </row>
    <row r="100" ht="12.75">
      <c r="A100" s="5"/>
    </row>
    <row r="101" ht="12.75">
      <c r="A101" s="5"/>
    </row>
    <row r="102" ht="12.75">
      <c r="A102" s="5"/>
    </row>
    <row r="103" ht="12.75">
      <c r="A103" s="5"/>
    </row>
    <row r="104" ht="12.75">
      <c r="A104" s="5"/>
    </row>
    <row r="105" ht="12.75">
      <c r="A105" s="5"/>
    </row>
    <row r="106" ht="12.75">
      <c r="A106" s="5"/>
    </row>
    <row r="107" ht="12.75">
      <c r="A107" s="5"/>
    </row>
    <row r="108" ht="12.75">
      <c r="A108" s="5"/>
    </row>
    <row r="109" ht="12.75">
      <c r="A109" s="5"/>
    </row>
    <row r="110" ht="12.75">
      <c r="A110" s="5"/>
    </row>
    <row r="111" ht="12.75">
      <c r="A111" s="5"/>
    </row>
    <row r="112" ht="12.75">
      <c r="A112" s="5"/>
    </row>
    <row r="113" ht="12.75">
      <c r="A113" s="5"/>
    </row>
    <row r="114" ht="12.75">
      <c r="A114" s="5"/>
    </row>
    <row r="115" ht="12.75">
      <c r="A115" s="5"/>
    </row>
    <row r="116" ht="12.75">
      <c r="A116" s="5"/>
    </row>
    <row r="117" ht="12.75">
      <c r="A117" s="5"/>
    </row>
    <row r="118" ht="12.75">
      <c r="A118" s="5"/>
    </row>
    <row r="119" ht="12.75">
      <c r="A119" s="5"/>
    </row>
    <row r="120" ht="12.75">
      <c r="A120" s="5"/>
    </row>
    <row r="121" ht="12.75">
      <c r="A121" s="5"/>
    </row>
    <row r="122" ht="12.75">
      <c r="A122" s="5"/>
    </row>
    <row r="123" ht="12.75">
      <c r="A123" s="5"/>
    </row>
    <row r="124" ht="12.75">
      <c r="A124" s="5"/>
    </row>
    <row r="125" ht="12.75">
      <c r="A125" s="5"/>
    </row>
    <row r="126" ht="12.75">
      <c r="A126" s="5"/>
    </row>
    <row r="127" ht="12.75">
      <c r="A127" s="5"/>
    </row>
    <row r="128" ht="12.75">
      <c r="A128" s="5"/>
    </row>
    <row r="129" ht="12.75">
      <c r="A129" s="5"/>
    </row>
    <row r="130" ht="12.75">
      <c r="A130" s="5"/>
    </row>
    <row r="131" ht="12.75">
      <c r="A131" s="5"/>
    </row>
    <row r="132" ht="12.75">
      <c r="A132" s="5"/>
    </row>
    <row r="133" ht="12.75">
      <c r="A133" s="5"/>
    </row>
    <row r="134" ht="12.75">
      <c r="A134" s="5"/>
    </row>
    <row r="135" ht="12.75">
      <c r="A135" s="5"/>
    </row>
    <row r="136" ht="12.75">
      <c r="A136" s="5"/>
    </row>
    <row r="137" ht="12.75">
      <c r="A137" s="5"/>
    </row>
    <row r="138" ht="12.75">
      <c r="A138" s="5"/>
    </row>
    <row r="139" ht="12.75">
      <c r="A139" s="5"/>
    </row>
    <row r="140" ht="12.75">
      <c r="A140" s="5"/>
    </row>
    <row r="141" ht="12.75">
      <c r="A141" s="5"/>
    </row>
    <row r="142" ht="12.75">
      <c r="A142" s="5"/>
    </row>
    <row r="143" ht="12.75">
      <c r="A143" s="5"/>
    </row>
    <row r="144" ht="12.75">
      <c r="A144" s="5"/>
    </row>
    <row r="145" ht="12.75">
      <c r="A145" s="5"/>
    </row>
    <row r="146" ht="12.75">
      <c r="A146" s="5"/>
    </row>
    <row r="147" ht="12.75">
      <c r="A147" s="5"/>
    </row>
    <row r="148" ht="12.75">
      <c r="A148" s="5"/>
    </row>
    <row r="149" ht="12.75">
      <c r="A149" s="5"/>
    </row>
    <row r="150" ht="12.75">
      <c r="A150" s="5"/>
    </row>
    <row r="151" ht="12.75">
      <c r="A151" s="5"/>
    </row>
    <row r="152" ht="12.75">
      <c r="A152" s="5"/>
    </row>
    <row r="153" ht="12.75">
      <c r="A153" s="5"/>
    </row>
    <row r="154" ht="12.75">
      <c r="A154" s="5"/>
    </row>
    <row r="155" ht="12.75">
      <c r="A155" s="5"/>
    </row>
    <row r="156" ht="12.75">
      <c r="A156" s="5"/>
    </row>
    <row r="157" ht="12.75">
      <c r="A157" s="5"/>
    </row>
    <row r="158" ht="12.75">
      <c r="A158" s="5"/>
    </row>
    <row r="159" ht="12.75">
      <c r="A159" s="5"/>
    </row>
    <row r="160" ht="12.75">
      <c r="A160" s="5"/>
    </row>
    <row r="161" ht="12.75">
      <c r="A161" s="5"/>
    </row>
    <row r="162" ht="12.75">
      <c r="A162" s="5"/>
    </row>
    <row r="163" ht="12.75">
      <c r="A163" s="5"/>
    </row>
    <row r="164" ht="12.75">
      <c r="A164" s="5"/>
    </row>
    <row r="165" ht="12.75">
      <c r="A165" s="5"/>
    </row>
    <row r="166" ht="12.75">
      <c r="A166" s="5"/>
    </row>
    <row r="167" ht="12.75">
      <c r="A167" s="5"/>
    </row>
    <row r="168" ht="12.75">
      <c r="A168" s="5"/>
    </row>
    <row r="169" ht="12.75">
      <c r="A169" s="5"/>
    </row>
    <row r="170" ht="12.75">
      <c r="A170" s="5"/>
    </row>
    <row r="171" ht="12.75">
      <c r="A171" s="5"/>
    </row>
    <row r="172" ht="12.75">
      <c r="A172" s="5"/>
    </row>
    <row r="173" ht="12.75">
      <c r="A173" s="5"/>
    </row>
    <row r="174" ht="12.75">
      <c r="A174" s="5"/>
    </row>
    <row r="175" ht="12.75">
      <c r="A175" s="5"/>
    </row>
    <row r="176" ht="12.75">
      <c r="A176" s="5"/>
    </row>
    <row r="177" ht="12.75">
      <c r="A177" s="5"/>
    </row>
    <row r="178" ht="12.75">
      <c r="A178" s="5"/>
    </row>
    <row r="179" ht="12.75">
      <c r="A179" s="5"/>
    </row>
    <row r="180" ht="12.75">
      <c r="A180" s="5"/>
    </row>
    <row r="181" ht="12.75">
      <c r="A181" s="5"/>
    </row>
    <row r="182" ht="12.75">
      <c r="A182" s="5"/>
    </row>
    <row r="183" ht="12.75">
      <c r="A183" s="5"/>
    </row>
    <row r="184" ht="12.75">
      <c r="A184" s="5"/>
    </row>
    <row r="185" ht="12.75">
      <c r="A185" s="5"/>
    </row>
    <row r="186" ht="12.75">
      <c r="A186" s="5"/>
    </row>
    <row r="187" ht="12.75">
      <c r="A187" s="5"/>
    </row>
    <row r="188" ht="12.75">
      <c r="A188" s="5"/>
    </row>
    <row r="189" ht="12.75">
      <c r="A189" s="5"/>
    </row>
    <row r="190" ht="12.75">
      <c r="A190" s="5"/>
    </row>
    <row r="191" ht="12.75">
      <c r="A191" s="5"/>
    </row>
    <row r="192" ht="12.75">
      <c r="A192" s="5"/>
    </row>
    <row r="193" ht="12.75">
      <c r="A193" s="5"/>
    </row>
    <row r="194" ht="12.75">
      <c r="A194" s="5"/>
    </row>
    <row r="195" ht="12.75">
      <c r="A195" s="5"/>
    </row>
    <row r="196" ht="12.75">
      <c r="A196" s="5"/>
    </row>
    <row r="197" ht="12.75">
      <c r="A197" s="5"/>
    </row>
    <row r="198" ht="12.75">
      <c r="A198" s="5"/>
    </row>
    <row r="199" ht="12.75">
      <c r="A199" s="5"/>
    </row>
    <row r="200" ht="12.75">
      <c r="A200" s="5"/>
    </row>
    <row r="201" ht="12.75">
      <c r="A201" s="5"/>
    </row>
    <row r="202" ht="12.75">
      <c r="A202" s="5"/>
    </row>
    <row r="203" ht="12.75">
      <c r="A203" s="5"/>
    </row>
    <row r="204" ht="12.75">
      <c r="A204" s="5"/>
    </row>
    <row r="205" ht="12.75">
      <c r="A205" s="5"/>
    </row>
    <row r="206" ht="12.75">
      <c r="A206" s="5"/>
    </row>
    <row r="207" ht="12.75">
      <c r="A207" s="5"/>
    </row>
    <row r="208" ht="12.75">
      <c r="A208" s="5"/>
    </row>
    <row r="209" ht="12.75">
      <c r="A209" s="5"/>
    </row>
    <row r="210" ht="12.75">
      <c r="A210" s="5"/>
    </row>
    <row r="211" ht="12.75">
      <c r="A211" s="5"/>
    </row>
    <row r="212" ht="12.75">
      <c r="A212" s="5"/>
    </row>
    <row r="213" ht="12.75">
      <c r="A213" s="5"/>
    </row>
    <row r="214" ht="12.75">
      <c r="A214" s="5"/>
    </row>
    <row r="215" ht="12.75">
      <c r="A215" s="5"/>
    </row>
    <row r="216" ht="12.75">
      <c r="A216" s="5"/>
    </row>
    <row r="217" ht="12.75">
      <c r="A217" s="5"/>
    </row>
    <row r="218" ht="12.75">
      <c r="A218" s="5"/>
    </row>
    <row r="219" ht="12.75">
      <c r="A219" s="5"/>
    </row>
    <row r="220" ht="12.75">
      <c r="A220" s="5"/>
    </row>
    <row r="221" ht="12.75">
      <c r="A221" s="5"/>
    </row>
    <row r="222" ht="12.75">
      <c r="A222" s="5"/>
    </row>
    <row r="223" ht="12.75">
      <c r="A223" s="5"/>
    </row>
    <row r="224" ht="12.75">
      <c r="A224" s="5"/>
    </row>
    <row r="225" ht="12.75">
      <c r="A225" s="5"/>
    </row>
    <row r="226" ht="12.75">
      <c r="A226" s="5"/>
    </row>
    <row r="227" ht="12.75">
      <c r="A227" s="5"/>
    </row>
    <row r="228" ht="12.75">
      <c r="A228" s="5"/>
    </row>
    <row r="229" ht="12.75">
      <c r="A229" s="5"/>
    </row>
    <row r="230" ht="12.75">
      <c r="A230" s="5"/>
    </row>
    <row r="231" ht="12.75">
      <c r="A231" s="5"/>
    </row>
    <row r="232" ht="12.75">
      <c r="A232" s="5"/>
    </row>
    <row r="233" ht="12.75">
      <c r="A233" s="5"/>
    </row>
    <row r="234" ht="12.75">
      <c r="A234" s="5"/>
    </row>
    <row r="235" ht="12.75">
      <c r="A235" s="5"/>
    </row>
    <row r="236" ht="12.75">
      <c r="A236" s="5"/>
    </row>
    <row r="237" ht="12.75">
      <c r="A237" s="5"/>
    </row>
    <row r="238" ht="12.75">
      <c r="A238" s="5"/>
    </row>
    <row r="239" ht="12.75">
      <c r="A239" s="5"/>
    </row>
    <row r="240" ht="12.75">
      <c r="A240" s="5"/>
    </row>
    <row r="241" ht="12.75">
      <c r="A241" s="5"/>
    </row>
    <row r="242" ht="12.75">
      <c r="A242" s="5"/>
    </row>
    <row r="243" ht="12.75">
      <c r="A243" s="5"/>
    </row>
    <row r="244" ht="12.75">
      <c r="A244" s="5"/>
    </row>
    <row r="245" ht="12.75">
      <c r="A245" s="5"/>
    </row>
    <row r="246" ht="12.75">
      <c r="A246" s="5"/>
    </row>
    <row r="247" ht="12.75">
      <c r="A247" s="5"/>
    </row>
    <row r="248" ht="12.75">
      <c r="A248" s="5"/>
    </row>
    <row r="249" ht="12.75">
      <c r="A249" s="5"/>
    </row>
    <row r="250" ht="12.75">
      <c r="A250" s="5"/>
    </row>
    <row r="251" ht="12.75">
      <c r="A251" s="5"/>
    </row>
    <row r="252" ht="12.75">
      <c r="A252" s="5"/>
    </row>
    <row r="253" ht="12.75">
      <c r="A253" s="5"/>
    </row>
    <row r="254" ht="12.75">
      <c r="A254" s="5"/>
    </row>
    <row r="255" ht="12.75">
      <c r="A255" s="5"/>
    </row>
    <row r="256" ht="12.75">
      <c r="A256" s="5"/>
    </row>
    <row r="257" ht="12.75">
      <c r="A257" s="5"/>
    </row>
    <row r="258" ht="12.75">
      <c r="A258" s="5"/>
    </row>
    <row r="259" ht="12.75">
      <c r="A259" s="5"/>
    </row>
    <row r="260" ht="12.75">
      <c r="A260" s="5"/>
    </row>
    <row r="261" ht="12.75">
      <c r="A261" s="5"/>
    </row>
    <row r="262" ht="12.75">
      <c r="A262" s="5"/>
    </row>
    <row r="263" ht="12.75">
      <c r="A263" s="5"/>
    </row>
    <row r="264" ht="12.75">
      <c r="A264" s="5"/>
    </row>
    <row r="265" ht="12.75">
      <c r="A265" s="5"/>
    </row>
    <row r="266" ht="12.75">
      <c r="A266" s="5"/>
    </row>
    <row r="267" ht="12.75">
      <c r="A267" s="5"/>
    </row>
    <row r="268" ht="12.75">
      <c r="A268" s="5"/>
    </row>
    <row r="269" ht="12.75">
      <c r="A269" s="5"/>
    </row>
    <row r="270" ht="12.75">
      <c r="A270" s="5"/>
    </row>
    <row r="271" ht="12.75">
      <c r="A271" s="5"/>
    </row>
    <row r="272" ht="12.75">
      <c r="A272" s="5"/>
    </row>
    <row r="273" ht="12.75">
      <c r="A273" s="5"/>
    </row>
    <row r="274" ht="12.75">
      <c r="A274" s="5"/>
    </row>
    <row r="275" ht="12.75">
      <c r="A275" s="5"/>
    </row>
    <row r="276" ht="12.75">
      <c r="A276" s="5"/>
    </row>
    <row r="277" ht="12.75">
      <c r="A277" s="5"/>
    </row>
    <row r="278" ht="12.75">
      <c r="A278" s="5"/>
    </row>
    <row r="279" ht="12.75">
      <c r="A279" s="5"/>
    </row>
    <row r="280" ht="12.75">
      <c r="A280" s="5"/>
    </row>
    <row r="281" ht="12.75">
      <c r="A281" s="5"/>
    </row>
    <row r="282" ht="12.75">
      <c r="A282" s="5"/>
    </row>
    <row r="283" ht="12.75">
      <c r="A283" s="5"/>
    </row>
    <row r="284" ht="12.75">
      <c r="A284" s="5"/>
    </row>
    <row r="285" ht="12.75">
      <c r="A285" s="5"/>
    </row>
    <row r="286" ht="12.75">
      <c r="A286" s="5"/>
    </row>
    <row r="287" ht="12.75">
      <c r="A287" s="5"/>
    </row>
    <row r="288" ht="12.75">
      <c r="A288" s="5"/>
    </row>
    <row r="289" ht="12.75">
      <c r="A289" s="5"/>
    </row>
    <row r="290" ht="12.75">
      <c r="A290" s="5"/>
    </row>
    <row r="291" ht="12.75">
      <c r="A291" s="5"/>
    </row>
    <row r="292" ht="12.75">
      <c r="A292" s="5"/>
    </row>
    <row r="293" ht="12.75">
      <c r="A293" s="5"/>
    </row>
    <row r="294" ht="12.75">
      <c r="A294" s="5"/>
    </row>
    <row r="295" ht="12.75">
      <c r="A295" s="5"/>
    </row>
    <row r="296" ht="12.75">
      <c r="A296" s="5"/>
    </row>
    <row r="297" ht="12.75">
      <c r="A297" s="5"/>
    </row>
    <row r="298" ht="12.75">
      <c r="A298" s="5"/>
    </row>
    <row r="299" ht="12.75">
      <c r="A299" s="5"/>
    </row>
    <row r="300" ht="12.75">
      <c r="A300" s="5"/>
    </row>
    <row r="301" ht="12.75">
      <c r="A301" s="5"/>
    </row>
    <row r="302" ht="12.75">
      <c r="A302" s="5"/>
    </row>
    <row r="303" ht="12.75">
      <c r="A303" s="5"/>
    </row>
    <row r="304" ht="12.75">
      <c r="A304" s="5"/>
    </row>
    <row r="305" ht="12.75">
      <c r="A305" s="5"/>
    </row>
    <row r="306" ht="12.75">
      <c r="A306" s="5"/>
    </row>
    <row r="307" ht="12.75">
      <c r="A307" s="5"/>
    </row>
    <row r="308" ht="12.75">
      <c r="A308" s="5"/>
    </row>
    <row r="309" ht="12.75">
      <c r="A309" s="5"/>
    </row>
    <row r="310" ht="12.75">
      <c r="A310" s="5"/>
    </row>
    <row r="311" ht="12.75">
      <c r="A311" s="5"/>
    </row>
    <row r="312" ht="12.75">
      <c r="A312" s="5"/>
    </row>
    <row r="313" ht="12.75">
      <c r="A313" s="5"/>
    </row>
    <row r="314" ht="12.75">
      <c r="A314" s="5"/>
    </row>
    <row r="315" ht="12.75">
      <c r="A315" s="5"/>
    </row>
    <row r="316" ht="12.75">
      <c r="A316" s="5"/>
    </row>
    <row r="317" ht="12.75">
      <c r="A317" s="5"/>
    </row>
    <row r="318" ht="12.75">
      <c r="A318" s="5"/>
    </row>
    <row r="319" ht="12.75">
      <c r="A319" s="5"/>
    </row>
    <row r="320" ht="12.75">
      <c r="A320" s="5"/>
    </row>
    <row r="321" ht="12.75">
      <c r="A321" s="5"/>
    </row>
    <row r="322" ht="12.75">
      <c r="A322" s="5"/>
    </row>
    <row r="323" ht="12.75">
      <c r="A323" s="5"/>
    </row>
    <row r="324" ht="12.75">
      <c r="A324" s="5"/>
    </row>
    <row r="325" ht="12.75">
      <c r="A325" s="5"/>
    </row>
    <row r="326" ht="12.75">
      <c r="A326" s="5"/>
    </row>
    <row r="327" ht="12.75">
      <c r="A327" s="5"/>
    </row>
    <row r="328" ht="12.75">
      <c r="A328" s="5"/>
    </row>
    <row r="329" ht="12.75">
      <c r="A329" s="5"/>
    </row>
    <row r="330" ht="12.75">
      <c r="A330" s="5"/>
    </row>
    <row r="331" ht="12.75">
      <c r="A331" s="5"/>
    </row>
    <row r="332" ht="12.75">
      <c r="A332" s="5"/>
    </row>
    <row r="333" ht="12.75">
      <c r="A333" s="5"/>
    </row>
    <row r="334" ht="12.75">
      <c r="A334" s="5"/>
    </row>
    <row r="335" ht="12.75">
      <c r="A335" s="5"/>
    </row>
    <row r="336" ht="12.75">
      <c r="A336" s="5"/>
    </row>
    <row r="337" ht="12.75">
      <c r="A337" s="5"/>
    </row>
    <row r="338" ht="12.75">
      <c r="A338" s="5"/>
    </row>
    <row r="339" ht="12.75">
      <c r="A339" s="5"/>
    </row>
    <row r="340" ht="12.75">
      <c r="A340" s="5"/>
    </row>
    <row r="341" ht="12.75">
      <c r="A341" s="5"/>
    </row>
    <row r="342" ht="12.75">
      <c r="A342" s="5"/>
    </row>
    <row r="343" ht="12.75">
      <c r="A343" s="5"/>
    </row>
    <row r="344" ht="12.75">
      <c r="A344" s="5"/>
    </row>
    <row r="345" ht="12.75">
      <c r="A345" s="5"/>
    </row>
    <row r="346" ht="12.75">
      <c r="A346" s="5"/>
    </row>
    <row r="347" ht="12.75">
      <c r="A347" s="5"/>
    </row>
    <row r="348" ht="12.75">
      <c r="A348" s="5"/>
    </row>
    <row r="349" ht="12.75">
      <c r="A349" s="5"/>
    </row>
    <row r="350" ht="12.75">
      <c r="A350" s="5"/>
    </row>
    <row r="351" ht="12.75">
      <c r="A351" s="5"/>
    </row>
    <row r="352" ht="12.75">
      <c r="A352" s="5"/>
    </row>
    <row r="353" ht="12.75">
      <c r="A353" s="5"/>
    </row>
    <row r="354" ht="12.75">
      <c r="A354" s="5"/>
    </row>
    <row r="355" ht="12.75">
      <c r="A355" s="5"/>
    </row>
    <row r="356" ht="12.75">
      <c r="A356" s="5"/>
    </row>
    <row r="357" ht="12.75">
      <c r="A357" s="5"/>
    </row>
    <row r="358" ht="12.75">
      <c r="A358" s="5"/>
    </row>
    <row r="359" ht="12.75">
      <c r="A359" s="5"/>
    </row>
    <row r="360" ht="12.75">
      <c r="A360" s="5"/>
    </row>
    <row r="361" ht="12.75">
      <c r="A361" s="5"/>
    </row>
    <row r="362" ht="12.75">
      <c r="A362" s="5"/>
    </row>
    <row r="363" ht="12.75">
      <c r="A363" s="5"/>
    </row>
    <row r="364" ht="12.75">
      <c r="A364" s="5"/>
    </row>
    <row r="365" ht="12.75">
      <c r="A365" s="5"/>
    </row>
    <row r="366" ht="12.75">
      <c r="A366" s="5"/>
    </row>
    <row r="367" ht="12.75">
      <c r="A367" s="5"/>
    </row>
    <row r="368" ht="12.75">
      <c r="A368" s="5"/>
    </row>
    <row r="369" ht="12.75">
      <c r="A369" s="5"/>
    </row>
    <row r="370" ht="12.75">
      <c r="A370" s="5"/>
    </row>
    <row r="371" ht="12.75">
      <c r="A371" s="5"/>
    </row>
    <row r="372" ht="12.75">
      <c r="A372" s="5"/>
    </row>
    <row r="373" ht="12.75">
      <c r="A373" s="5"/>
    </row>
    <row r="374" ht="12.75">
      <c r="A374" s="5"/>
    </row>
    <row r="375" ht="12.75">
      <c r="A375" s="5"/>
    </row>
    <row r="376" ht="12.75">
      <c r="A376" s="5"/>
    </row>
    <row r="377" ht="12.75">
      <c r="A377" s="5"/>
    </row>
    <row r="378" ht="12.75">
      <c r="A378" s="5"/>
    </row>
    <row r="379" ht="12.75">
      <c r="A379" s="5"/>
    </row>
    <row r="380" ht="12.75">
      <c r="A380" s="5"/>
    </row>
    <row r="381" ht="12.75">
      <c r="A381" s="5"/>
    </row>
    <row r="382" ht="12.75">
      <c r="A382" s="5"/>
    </row>
    <row r="383" ht="12.75">
      <c r="A383" s="5"/>
    </row>
    <row r="384" ht="12.75">
      <c r="A384" s="5"/>
    </row>
  </sheetData>
  <mergeCells count="3">
    <mergeCell ref="B7:H7"/>
    <mergeCell ref="B5:H5"/>
    <mergeCell ref="B6:H6"/>
  </mergeCells>
  <printOptions/>
  <pageMargins left="0.7086614173228347" right="0.1968503937007874" top="0.3937007874015748" bottom="0.3937007874015748" header="0.5118110236220472" footer="0.5118110236220472"/>
  <pageSetup fitToHeight="0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</dc:creator>
  <cp:keywords/>
  <dc:description/>
  <cp:lastModifiedBy>aks</cp:lastModifiedBy>
  <cp:lastPrinted>2010-01-19T03:20:13Z</cp:lastPrinted>
  <dcterms:created xsi:type="dcterms:W3CDTF">2007-10-02T06:59:03Z</dcterms:created>
  <dcterms:modified xsi:type="dcterms:W3CDTF">2010-02-04T05:04:27Z</dcterms:modified>
  <cp:category/>
  <cp:version/>
  <cp:contentType/>
  <cp:contentStatus/>
</cp:coreProperties>
</file>